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" windowWidth="15600" windowHeight="7368" activeTab="1"/>
  </bookViews>
  <sheets>
    <sheet name="приложение 4" sheetId="1" r:id="rId1"/>
    <sheet name="приложение 5" sheetId="2" r:id="rId2"/>
  </sheets>
  <definedNames>
    <definedName name="_xlnm.Print_Titles" localSheetId="0">'приложение 4'!$11:$12</definedName>
    <definedName name="_xlnm.Print_Area" localSheetId="0">'приложение 4'!$A$1:$E$95</definedName>
  </definedNames>
  <calcPr calcId="144525"/>
</workbook>
</file>

<file path=xl/calcChain.xml><?xml version="1.0" encoding="utf-8"?>
<calcChain xmlns="http://schemas.openxmlformats.org/spreadsheetml/2006/main">
  <c r="E95" i="2" l="1"/>
  <c r="E93" i="2" s="1"/>
  <c r="G96" i="2"/>
  <c r="D96" i="2"/>
  <c r="G95" i="2"/>
  <c r="G94" i="2"/>
  <c r="D94" i="2"/>
  <c r="H93" i="2"/>
  <c r="G93" i="2"/>
  <c r="F93" i="2"/>
  <c r="C93" i="2"/>
  <c r="G92" i="2"/>
  <c r="D92" i="2"/>
  <c r="G91" i="2"/>
  <c r="D91" i="2"/>
  <c r="G90" i="2"/>
  <c r="D90" i="2"/>
  <c r="G89" i="2"/>
  <c r="D89" i="2"/>
  <c r="G88" i="2"/>
  <c r="D88" i="2"/>
  <c r="G87" i="2"/>
  <c r="D87" i="2"/>
  <c r="G86" i="2"/>
  <c r="D86" i="2"/>
  <c r="G85" i="2"/>
  <c r="D85" i="2"/>
  <c r="G84" i="2"/>
  <c r="D84" i="2"/>
  <c r="G83" i="2"/>
  <c r="D83" i="2"/>
  <c r="G82" i="2"/>
  <c r="D82" i="2"/>
  <c r="G81" i="2"/>
  <c r="D81" i="2"/>
  <c r="G80" i="2"/>
  <c r="D80" i="2"/>
  <c r="G79" i="2"/>
  <c r="D79" i="2"/>
  <c r="G78" i="2"/>
  <c r="D78" i="2"/>
  <c r="G77" i="2"/>
  <c r="D77" i="2"/>
  <c r="G76" i="2"/>
  <c r="D76" i="2"/>
  <c r="G75" i="2"/>
  <c r="D75" i="2"/>
  <c r="G74" i="2"/>
  <c r="D74" i="2"/>
  <c r="G73" i="2"/>
  <c r="D73" i="2"/>
  <c r="G72" i="2"/>
  <c r="D72" i="2"/>
  <c r="G71" i="2"/>
  <c r="D71" i="2"/>
  <c r="H70" i="2"/>
  <c r="F70" i="2"/>
  <c r="F67" i="2" s="1"/>
  <c r="G67" i="2" s="1"/>
  <c r="E70" i="2"/>
  <c r="C70" i="2"/>
  <c r="C67" i="2" s="1"/>
  <c r="G69" i="2"/>
  <c r="D69" i="2"/>
  <c r="G68" i="2"/>
  <c r="D68" i="2"/>
  <c r="H67" i="2"/>
  <c r="G66" i="2"/>
  <c r="D66" i="2"/>
  <c r="G65" i="2"/>
  <c r="D65" i="2"/>
  <c r="G64" i="2"/>
  <c r="D64" i="2"/>
  <c r="G63" i="2"/>
  <c r="D63" i="2"/>
  <c r="G62" i="2"/>
  <c r="D62" i="2"/>
  <c r="H61" i="2"/>
  <c r="H50" i="2" s="1"/>
  <c r="G50" i="2" s="1"/>
  <c r="G61" i="2"/>
  <c r="F61" i="2"/>
  <c r="E61" i="2"/>
  <c r="C61" i="2"/>
  <c r="C50" i="2" s="1"/>
  <c r="G60" i="2"/>
  <c r="D60" i="2"/>
  <c r="G59" i="2"/>
  <c r="D59" i="2"/>
  <c r="G58" i="2"/>
  <c r="D58" i="2"/>
  <c r="G57" i="2"/>
  <c r="D57" i="2"/>
  <c r="G56" i="2"/>
  <c r="D56" i="2"/>
  <c r="G55" i="2"/>
  <c r="D55" i="2"/>
  <c r="G54" i="2"/>
  <c r="D54" i="2"/>
  <c r="G53" i="2"/>
  <c r="D53" i="2"/>
  <c r="G52" i="2"/>
  <c r="D52" i="2"/>
  <c r="G51" i="2"/>
  <c r="D51" i="2"/>
  <c r="F50" i="2"/>
  <c r="E50" i="2"/>
  <c r="G49" i="2"/>
  <c r="D49" i="2"/>
  <c r="G48" i="2"/>
  <c r="D48" i="2"/>
  <c r="H47" i="2"/>
  <c r="H46" i="2" s="1"/>
  <c r="G47" i="2"/>
  <c r="F47" i="2"/>
  <c r="E47" i="2"/>
  <c r="C47" i="2"/>
  <c r="D47" i="2" s="1"/>
  <c r="G44" i="2"/>
  <c r="D44" i="2"/>
  <c r="H43" i="2"/>
  <c r="G43" i="2"/>
  <c r="F43" i="2"/>
  <c r="E43" i="2"/>
  <c r="C43" i="2"/>
  <c r="D43" i="2" s="1"/>
  <c r="G42" i="2"/>
  <c r="D42" i="2"/>
  <c r="G41" i="2"/>
  <c r="D41" i="2"/>
  <c r="H40" i="2"/>
  <c r="G40" i="2" s="1"/>
  <c r="F40" i="2"/>
  <c r="E40" i="2"/>
  <c r="D40" i="2" s="1"/>
  <c r="C40" i="2"/>
  <c r="G39" i="2"/>
  <c r="D39" i="2"/>
  <c r="G38" i="2"/>
  <c r="D38" i="2"/>
  <c r="H37" i="2"/>
  <c r="G37" i="2"/>
  <c r="F37" i="2"/>
  <c r="E37" i="2"/>
  <c r="C37" i="2"/>
  <c r="D37" i="2" s="1"/>
  <c r="G36" i="2"/>
  <c r="D36" i="2"/>
  <c r="G35" i="2"/>
  <c r="D35" i="2"/>
  <c r="H34" i="2"/>
  <c r="G34" i="2" s="1"/>
  <c r="F34" i="2"/>
  <c r="E34" i="2"/>
  <c r="D34" i="2" s="1"/>
  <c r="C34" i="2"/>
  <c r="G33" i="2"/>
  <c r="D33" i="2"/>
  <c r="G32" i="2"/>
  <c r="D32" i="2"/>
  <c r="H31" i="2"/>
  <c r="G31" i="2"/>
  <c r="F31" i="2"/>
  <c r="E31" i="2"/>
  <c r="C31" i="2"/>
  <c r="D31" i="2" s="1"/>
  <c r="G30" i="2"/>
  <c r="D30" i="2"/>
  <c r="G29" i="2"/>
  <c r="D29" i="2"/>
  <c r="G28" i="2"/>
  <c r="D28" i="2"/>
  <c r="H27" i="2"/>
  <c r="G27" i="2"/>
  <c r="F27" i="2"/>
  <c r="E27" i="2"/>
  <c r="C27" i="2"/>
  <c r="D27" i="2" s="1"/>
  <c r="G26" i="2"/>
  <c r="D26" i="2"/>
  <c r="H25" i="2"/>
  <c r="G25" i="2"/>
  <c r="F25" i="2"/>
  <c r="E25" i="2"/>
  <c r="C25" i="2"/>
  <c r="D25" i="2" s="1"/>
  <c r="G24" i="2"/>
  <c r="D24" i="2"/>
  <c r="G23" i="2"/>
  <c r="D23" i="2"/>
  <c r="G22" i="2"/>
  <c r="D22" i="2"/>
  <c r="H21" i="2"/>
  <c r="H14" i="2" s="1"/>
  <c r="G14" i="2" s="1"/>
  <c r="G21" i="2"/>
  <c r="F21" i="2"/>
  <c r="E21" i="2"/>
  <c r="C21" i="2"/>
  <c r="D21" i="2" s="1"/>
  <c r="G20" i="2"/>
  <c r="D20" i="2"/>
  <c r="G19" i="2"/>
  <c r="D19" i="2"/>
  <c r="G18" i="2"/>
  <c r="D18" i="2"/>
  <c r="G17" i="2"/>
  <c r="D17" i="2"/>
  <c r="H16" i="2"/>
  <c r="G16" i="2" s="1"/>
  <c r="F16" i="2"/>
  <c r="F14" i="2" s="1"/>
  <c r="E16" i="2"/>
  <c r="D16" i="2" s="1"/>
  <c r="C16" i="2"/>
  <c r="G15" i="2"/>
  <c r="D15" i="2"/>
  <c r="E14" i="2"/>
  <c r="D93" i="2" l="1"/>
  <c r="F46" i="2"/>
  <c r="F45" i="2" s="1"/>
  <c r="F97" i="2" s="1"/>
  <c r="G70" i="2"/>
  <c r="D70" i="2"/>
  <c r="D14" i="2"/>
  <c r="H45" i="2"/>
  <c r="G46" i="2"/>
  <c r="D50" i="2"/>
  <c r="D61" i="2"/>
  <c r="C14" i="2"/>
  <c r="C46" i="2"/>
  <c r="C45" i="2" s="1"/>
  <c r="C97" i="2" s="1"/>
  <c r="E67" i="2"/>
  <c r="D67" i="2" s="1"/>
  <c r="E46" i="2"/>
  <c r="D46" i="2" l="1"/>
  <c r="E45" i="2"/>
  <c r="H97" i="2"/>
  <c r="G97" i="2" s="1"/>
  <c r="G45" i="2"/>
  <c r="E97" i="2" l="1"/>
  <c r="D97" i="2" s="1"/>
  <c r="D45" i="2"/>
  <c r="D30" i="1" l="1"/>
  <c r="D13" i="1"/>
  <c r="E14" i="1"/>
  <c r="E26" i="1"/>
  <c r="E38" i="1"/>
  <c r="E31" i="1"/>
  <c r="E29" i="1"/>
  <c r="E28" i="1"/>
  <c r="E25" i="1"/>
  <c r="E23" i="1"/>
  <c r="E22" i="1"/>
  <c r="E21" i="1"/>
  <c r="C42" i="1"/>
  <c r="E93" i="1"/>
  <c r="E91" i="1"/>
  <c r="E88" i="1"/>
  <c r="D82" i="1"/>
  <c r="E77" i="1"/>
  <c r="E66" i="1"/>
  <c r="E83" i="1"/>
  <c r="E82" i="1"/>
  <c r="E53" i="1"/>
  <c r="E51" i="1"/>
  <c r="D56" i="1"/>
  <c r="C56" i="1"/>
  <c r="E63" i="1"/>
  <c r="E56" i="1" s="1"/>
  <c r="D43" i="1" l="1"/>
  <c r="C43" i="1" l="1"/>
  <c r="E62" i="1" l="1"/>
  <c r="E72" i="1"/>
  <c r="E68" i="1" l="1"/>
  <c r="E79" i="1" l="1"/>
  <c r="E50" i="1"/>
  <c r="E45" i="1"/>
  <c r="E85" i="1" l="1"/>
  <c r="E47" i="1"/>
  <c r="E61" i="1" l="1"/>
  <c r="E60" i="1" l="1"/>
  <c r="E74" i="1"/>
  <c r="C21" i="1"/>
  <c r="D37" i="1" l="1"/>
  <c r="D19" i="1"/>
  <c r="D18" i="1"/>
  <c r="D17" i="1"/>
  <c r="D16" i="1"/>
  <c r="D48" i="1"/>
  <c r="D49" i="1"/>
  <c r="D58" i="1"/>
  <c r="D59" i="1"/>
  <c r="D65" i="1"/>
  <c r="D69" i="1"/>
  <c r="D70" i="1"/>
  <c r="D71" i="1"/>
  <c r="D75" i="1"/>
  <c r="D76" i="1"/>
  <c r="D78" i="1"/>
  <c r="D80" i="1"/>
  <c r="D81" i="1"/>
  <c r="D84" i="1"/>
  <c r="D86" i="1"/>
  <c r="D87" i="1"/>
  <c r="D67" i="1" l="1"/>
  <c r="D64" i="1" s="1"/>
  <c r="C89" i="1"/>
  <c r="C67" i="1"/>
  <c r="C64" i="1" s="1"/>
  <c r="C46" i="1"/>
  <c r="C39" i="1"/>
  <c r="C36" i="1"/>
  <c r="C33" i="1"/>
  <c r="C30" i="1"/>
  <c r="C27" i="1"/>
  <c r="C24" i="1"/>
  <c r="C20" i="1"/>
  <c r="C15" i="1"/>
  <c r="C13" i="1" l="1"/>
  <c r="C41" i="1"/>
  <c r="C94" i="1" s="1"/>
  <c r="D57" i="1" l="1"/>
  <c r="D36" i="1"/>
  <c r="D33" i="1"/>
  <c r="D27" i="1"/>
  <c r="D24" i="1"/>
  <c r="D20" i="1"/>
  <c r="D15" i="1"/>
  <c r="D46" i="1" l="1"/>
  <c r="E20" i="1" l="1"/>
  <c r="E39" i="1" l="1"/>
  <c r="D39" i="1" s="1"/>
  <c r="E36" i="1"/>
  <c r="E33" i="1"/>
  <c r="E30" i="1"/>
  <c r="E27" i="1"/>
  <c r="E24" i="1"/>
  <c r="E15" i="1"/>
  <c r="E13" i="1" l="1"/>
  <c r="E67" i="1" l="1"/>
  <c r="E64" i="1" s="1"/>
  <c r="D44" i="1"/>
  <c r="E43" i="1"/>
  <c r="E52" i="1"/>
  <c r="E54" i="1"/>
  <c r="E55" i="1"/>
  <c r="E46" i="1" s="1"/>
  <c r="E90" i="1"/>
  <c r="D89" i="1"/>
  <c r="D42" i="1" s="1"/>
  <c r="E92" i="1"/>
  <c r="E89" i="1" l="1"/>
  <c r="E42" i="1" s="1"/>
  <c r="E41" i="1" s="1"/>
  <c r="E94" i="1" s="1"/>
  <c r="D41" i="1"/>
  <c r="D94" i="1" s="1"/>
</calcChain>
</file>

<file path=xl/sharedStrings.xml><?xml version="1.0" encoding="utf-8"?>
<sst xmlns="http://schemas.openxmlformats.org/spreadsheetml/2006/main" count="363" uniqueCount="183">
  <si>
    <t>Приложение 4</t>
  </si>
  <si>
    <t>к Решению Хурала представителей</t>
  </si>
  <si>
    <t>муниципального района "Монгун-Тайгинский кожуун Республики Тыва"</t>
  </si>
  <si>
    <t>(тыс. рублей)</t>
  </si>
  <si>
    <t xml:space="preserve">Коды бюджетной классификации  </t>
  </si>
  <si>
    <t xml:space="preserve">      Наименование доходов </t>
  </si>
  <si>
    <t xml:space="preserve">Сумма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</si>
  <si>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</si>
  <si>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</si>
  <si>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</si>
  <si>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</si>
  <si>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</si>
  <si>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</si>
  <si>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</si>
  <si>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</si>
  <si>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</si>
  <si>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</si>
  <si>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</si>
  <si>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</si>
  <si>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</si>
  <si>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</si>
  <si>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</si>
  <si>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</si>
  <si>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</si>
  <si>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</si>
  <si>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</si>
  <si>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</si>
  <si>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</si>
  <si>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</si>
  <si>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</si>
  <si>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</si>
  <si>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</si>
  <si>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</si>
  <si>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</si>
  <si>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</si>
  <si>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</si>
  <si>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</si>
  <si>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</si>
  <si>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</si>
  <si>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</si>
  <si>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</si>
  <si>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</si>
  <si>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</si>
  <si>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</si>
  <si>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</si>
  <si>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</si>
  <si>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</si>
  <si>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</si>
  <si>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</si>
  <si>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</si>
  <si>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</si>
  <si>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</si>
  <si>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</si>
  <si>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</si>
  <si>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</si>
  <si>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</si>
  <si>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</si>
  <si>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</si>
  <si>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</si>
  <si>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</si>
  <si>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</si>
  <si>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</si>
  <si>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</si>
  <si>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</si>
  <si>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</si>
  <si>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</si>
  <si>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</si>
  <si>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</si>
  <si>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</si>
  <si>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</si>
  <si>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</si>
  <si>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</si>
  <si>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</si>
  <si>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</si>
  <si>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</si>
  <si>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</si>
  <si>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</si>
  <si>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</si>
  <si>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</si>
  <si>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</si>
  <si>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</si>
  <si>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1 14 06000 00 0000 430</t>
  </si>
  <si>
    <t>2 02 25097 05 0000 150</t>
  </si>
  <si>
    <t>2 02 25497 05 0000 150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</si>
  <si>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</si>
  <si>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</si>
  <si>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</si>
  <si>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</si>
  <si>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</si>
  <si>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</si>
  <si>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</si>
  <si>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</si>
  <si>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</si>
  <si>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</si>
  <si>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       ПОСТУПЛЕНИЯ ДОХОДОВ В  БЮДЖЕТ МУНИЦИПАЛЬНОГО РАЙОНА                 </t>
  </si>
  <si>
    <t>Налог, взимаемый  в связи с применением упрощенной системы налогообложения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</si>
  <si>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</si>
  <si>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</si>
  <si>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</si>
  <si>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</si>
  <si>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</si>
  <si>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муниципальных районов на реализацию мероприятий по обеспечению жильем молодых семей 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</si>
  <si>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</si>
  <si>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</si>
  <si>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</si>
  <si>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</si>
  <si>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</si>
  <si>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</si>
  <si>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</si>
  <si>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</si>
  <si>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</si>
  <si>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</si>
  <si>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</si>
  <si>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</si>
  <si>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</si>
  <si>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</si>
  <si>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</si>
  <si>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</si>
  <si>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</si>
  <si>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</si>
  <si>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</si>
  <si>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</si>
  <si>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</si>
  <si>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</si>
  <si>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</si>
  <si>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</si>
  <si>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</si>
  <si>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</si>
  <si>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</si>
  <si>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</si>
  <si>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</si>
  <si>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</si>
  <si>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</si>
  <si>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</si>
  <si>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</si>
  <si>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</si>
  <si>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Субвенции на обеспечение равной доступности услуг общественного транспорта для отдельных категорий граждан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</si>
  <si>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</si>
  <si>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Уход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</si>
  <si>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</si>
  <si>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</si>
  <si>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</si>
  <si>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</si>
  <si>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ДОХОДЫ ОТ ОКАЗАНИЯ ПЛАТНЫХ УСЛУГ  И КОМПЕНСАЦИИ ЗАТРАТ ГОСУДАРСТВА</t>
  </si>
  <si>
    <t>Республики Тыва" на 2022 год и на плановый период 2023 и 2024 годов"</t>
  </si>
  <si>
    <t>"МОНГУН-ТАЙГИНСКИЙ КОЖУУН РЕСПУБЛИКИ ТЫВА" НА 2022 ГОД</t>
  </si>
  <si>
    <t>изменение</t>
  </si>
  <si>
    <t>Сумма</t>
  </si>
  <si>
    <t>Субсидии местным бюджетам на оплату услуг доступа к сети "Интернет" социально-значимых обьектов</t>
  </si>
  <si>
    <t>2 02 25599 05 0000 150</t>
  </si>
  <si>
    <t xml:space="preserve">Субсидии бюджетам муниципальных районов на подготовку проектов межевания земельных участков и  на проведение комплексных кадастровых работ </t>
  </si>
  <si>
    <t xml:space="preserve">"О внесении изменений бюджета муниципального района "Монгун-Тайгинский кожуун </t>
  </si>
  <si>
    <t>Субсидии бюджетам муниципальных районов на софинансирование расходов имущества образовательных учреждений</t>
  </si>
  <si>
    <t>Субсидии бюджетам муниципальных районов на поддержку отрасли культуры</t>
  </si>
  <si>
    <t>№       от  .10.2022г</t>
  </si>
  <si>
    <t>2 03 05010 05 0000 150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</si>
  <si>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</si>
  <si>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Приложение 5</t>
  </si>
  <si>
    <t xml:space="preserve">к Решению Хурала представителей </t>
  </si>
  <si>
    <t>"О внесении и изменении бюджета муниципального района "Монгун-Тайгинский кожуун</t>
  </si>
  <si>
    <t xml:space="preserve"> Республики Тыва" на 2022 год и на плановый период 2023 и 2024 годов"</t>
  </si>
  <si>
    <t xml:space="preserve">ПОСТУПЛЕНИЯ ДОХОДОВ В  БЮДЖЕТ МУНИЦИПАЛЬНОГО РАЙОНА         </t>
  </si>
  <si>
    <t>"МОНГУН-ТАЙГИНСКИЙ КОЖУУН РЕСПУБЛИКИ ТЫВА" НА ПЛАНОВЫЙ ПЕРИОД 2023 И 2024 ГОДОВ</t>
  </si>
  <si>
    <t>плановый период</t>
  </si>
  <si>
    <t>2023 год</t>
  </si>
  <si>
    <t>2024 год</t>
  </si>
  <si>
    <t>сумма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</si>
  <si>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</si>
  <si>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</si>
  <si>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</si>
  <si>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</si>
  <si>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 xml:space="preserve"> 1 07 04000 01 0000 110</t>
  </si>
  <si>
    <t xml:space="preserve">Сборы за пользование объектами животного мира и за пользование объектами водных биологических ресурсов 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</si>
  <si>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</si>
  <si>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2 02 25511 05 0000 150</t>
  </si>
  <si>
    <t xml:space="preserve">Субсидии бюджетам муниципальных районов на проведение комплексных кадастровых работ 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</si>
  <si>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</si>
  <si>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</si>
  <si>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на реализацию федеральной целевой программы "Увековечение памяти погибших при защите Отечества на 2019 - 2024 годы"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</si>
  <si>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</si>
  <si>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</si>
  <si>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\</t>
  </si>
  <si>
    <t>№    от       10.2022г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</si>
</sst>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_(* #,##0.00_);_(* \(#,##0.00\);_(* &quot;-&quot;??_);_(@_)"/>
    <numFmt numFmtId="168" formatCode="&quot;Да&quot;;&quot;Да&quot;;&quot;Нет&quot;"/>
    <numFmt numFmtId="169" formatCode="#,##0.000000000_ ;[Red]\-#,##0.000000000\ "/>
    <numFmt numFmtId="170" formatCode="#,##0.00000_ ;[Red]\-#,##0.00000\ "/>
    <numFmt numFmtId="171" formatCode="#,##0.000000_ ;[Red]\-#,##0.000000\ "/>
    <numFmt numFmtId="172" formatCode="0.000000"/>
    <numFmt numFmtId="173" formatCode="#,##0.00000000_ ;[Red]\-#,##0.00000000\ "/>
    <numFmt numFmtId="174" formatCode="_-* #,##0.00000_р_._-;\-* #,##0.00000_р_._-;_-* &quot;-&quot;??_р_._-;_-@_-"/>
    <numFmt numFmtId="175" formatCode="_-* #,##0.000_р_._-;\-* #,##0.000_р_._-;_-* &quot;-&quot;??_р_._-;_-@_-"/>
    <numFmt numFmtId="176" formatCode="_-* #,##0.0000_р_._-;\-* #,##0.0000_р_._-;_-* &quot;-&quot;??_р_._-;_-@_-"/>
    <numFmt numFmtId="177" formatCode="#,##0.000_ ;[Red]\-#,##0.000\ "/>
    <numFmt numFmtId="178" formatCode="0.000"/>
    <numFmt numFmtId="179" formatCode="#,##0.0"/>
    <numFmt numFmtId="180" formatCode="#,##0.0000000000_ ;[Red]\-#,##0.0000000000\ "/>
    <numFmt numFmtId="181" formatCode="#,##0.0000_ ;[Red]\-#,##0.0000\ "/>
  </numFmts>
  <fonts count="4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11" borderId="7" applyNumberFormat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3" fillId="0" borderId="0"/>
  </cellStyleXfs>
  <cellXfs count="213">
    <xf numFmtId="0" fontId="0" fillId="0" borderId="0" xfId="0"/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/>
    <xf numFmtId="166" fontId="5" fillId="0" borderId="0" xfId="2" applyNumberFormat="1" applyFont="1" applyFill="1"/>
    <xf numFmtId="0" fontId="6" fillId="0" borderId="0" xfId="4" applyFont="1" applyFill="1"/>
    <xf numFmtId="0" fontId="5" fillId="0" borderId="0" xfId="4" applyFont="1" applyFill="1"/>
    <xf numFmtId="0" fontId="12" fillId="0" borderId="0" xfId="4" applyFont="1" applyFill="1"/>
    <xf numFmtId="166" fontId="5" fillId="0" borderId="0" xfId="2" applyNumberFormat="1" applyFont="1" applyFill="1" applyBorder="1"/>
    <xf numFmtId="0" fontId="2" fillId="0" borderId="0" xfId="1" applyFill="1"/>
    <xf numFmtId="0" fontId="9" fillId="0" borderId="0" xfId="1" applyFont="1" applyFill="1" applyBorder="1"/>
    <xf numFmtId="166" fontId="2" fillId="0" borderId="0" xfId="1" applyNumberFormat="1" applyFont="1" applyFill="1"/>
    <xf numFmtId="0" fontId="2" fillId="0" borderId="0" xfId="1" applyFont="1" applyFill="1"/>
    <xf numFmtId="0" fontId="5" fillId="0" borderId="0" xfId="4" applyFont="1" applyFill="1" applyAlignment="1">
      <alignment vertical="top"/>
    </xf>
    <xf numFmtId="0" fontId="6" fillId="16" borderId="0" xfId="4" applyFont="1" applyFill="1" applyAlignment="1">
      <alignment vertical="top"/>
    </xf>
    <xf numFmtId="0" fontId="6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0" fontId="30" fillId="0" borderId="10" xfId="2" applyFont="1" applyFill="1" applyBorder="1" applyAlignment="1">
      <alignment horizontal="left" vertical="top" wrapText="1"/>
    </xf>
    <xf numFmtId="0" fontId="31" fillId="0" borderId="10" xfId="4" applyFont="1" applyFill="1" applyBorder="1" applyAlignment="1">
      <alignment horizontal="left" vertical="top" wrapText="1"/>
    </xf>
    <xf numFmtId="0" fontId="10" fillId="0" borderId="10" xfId="4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34" fillId="0" borderId="10" xfId="23" applyFont="1" applyFill="1" applyBorder="1" applyAlignment="1">
      <alignment horizontal="left" vertical="top" wrapText="1"/>
    </xf>
    <xf numFmtId="0" fontId="9" fillId="16" borderId="10" xfId="2" applyFont="1" applyFill="1" applyBorder="1" applyAlignment="1" applyProtection="1">
      <alignment horizontal="left" vertical="top" wrapText="1"/>
      <protection locked="0"/>
    </xf>
    <xf numFmtId="0" fontId="5" fillId="16" borderId="10" xfId="4" applyFont="1" applyFill="1" applyBorder="1" applyAlignment="1" applyProtection="1">
      <alignment horizontal="left" vertical="top" wrapText="1"/>
      <protection locked="0"/>
    </xf>
    <xf numFmtId="0" fontId="9" fillId="0" borderId="10" xfId="2" applyFont="1" applyFill="1" applyBorder="1" applyAlignment="1" applyProtection="1">
      <alignment horizontal="left" vertical="top" wrapText="1"/>
      <protection locked="0"/>
    </xf>
    <xf numFmtId="0" fontId="5" fillId="0" borderId="10" xfId="4" applyFont="1" applyFill="1" applyBorder="1" applyAlignment="1" applyProtection="1">
      <alignment horizontal="left" vertical="top" wrapText="1"/>
      <protection locked="0"/>
    </xf>
    <xf numFmtId="0" fontId="5" fillId="0" borderId="10" xfId="3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32" fillId="0" borderId="10" xfId="5" applyFont="1" applyFill="1" applyBorder="1" applyAlignment="1">
      <alignment horizontal="left" vertical="top" wrapText="1"/>
    </xf>
    <xf numFmtId="0" fontId="10" fillId="0" borderId="10" xfId="4" applyFont="1" applyFill="1" applyBorder="1" applyAlignment="1" applyProtection="1">
      <alignment horizontal="left" vertical="top" wrapText="1"/>
      <protection locked="0"/>
    </xf>
    <xf numFmtId="0" fontId="6" fillId="0" borderId="10" xfId="2" applyFont="1" applyFill="1" applyBorder="1" applyAlignment="1">
      <alignment horizontal="left" vertical="top" wrapText="1"/>
    </xf>
    <xf numFmtId="0" fontId="11" fillId="0" borderId="10" xfId="2" applyFont="1" applyFill="1" applyBorder="1" applyAlignment="1">
      <alignment horizontal="left" vertical="top" wrapText="1"/>
    </xf>
    <xf numFmtId="0" fontId="5" fillId="0" borderId="0" xfId="2" applyFont="1" applyFill="1" applyAlignment="1">
      <alignment vertical="top"/>
    </xf>
    <xf numFmtId="166" fontId="2" fillId="0" borderId="0" xfId="1" applyNumberFormat="1" applyFont="1" applyFill="1" applyAlignment="1">
      <alignment vertical="top"/>
    </xf>
    <xf numFmtId="0" fontId="6" fillId="0" borderId="1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left" vertical="top" wrapText="1"/>
    </xf>
    <xf numFmtId="0" fontId="9" fillId="0" borderId="10" xfId="2" applyFont="1" applyFill="1" applyBorder="1" applyAlignment="1">
      <alignment horizontal="left" vertical="top" wrapText="1"/>
    </xf>
    <xf numFmtId="0" fontId="5" fillId="0" borderId="10" xfId="2" applyFont="1" applyFill="1" applyBorder="1" applyAlignment="1">
      <alignment horizontal="left" vertical="top" wrapText="1"/>
    </xf>
    <xf numFmtId="0" fontId="33" fillId="0" borderId="10" xfId="0" applyFont="1" applyFill="1" applyBorder="1" applyAlignment="1">
      <alignment horizontal="left" vertical="top" wrapText="1"/>
    </xf>
    <xf numFmtId="1" fontId="9" fillId="0" borderId="10" xfId="2" applyNumberFormat="1" applyFont="1" applyFill="1" applyBorder="1" applyAlignment="1">
      <alignment horizontal="left" vertical="top" wrapText="1"/>
    </xf>
    <xf numFmtId="0" fontId="10" fillId="0" borderId="10" xfId="2" applyFont="1" applyFill="1" applyBorder="1" applyAlignment="1">
      <alignment horizontal="left" vertical="top" wrapText="1"/>
    </xf>
    <xf numFmtId="1" fontId="9" fillId="0" borderId="10" xfId="0" applyNumberFormat="1" applyFont="1" applyFill="1" applyBorder="1" applyAlignment="1" applyProtection="1">
      <alignment horizontal="left" vertical="top"/>
      <protection locked="0"/>
    </xf>
    <xf numFmtId="0" fontId="34" fillId="0" borderId="10" xfId="0" applyFont="1" applyFill="1" applyBorder="1" applyAlignment="1">
      <alignment horizontal="left" vertical="top"/>
    </xf>
    <xf numFmtId="0" fontId="11" fillId="0" borderId="10" xfId="4" applyFont="1" applyFill="1" applyBorder="1" applyAlignment="1">
      <alignment horizontal="left" vertical="top" wrapText="1"/>
    </xf>
    <xf numFmtId="49" fontId="36" fillId="16" borderId="10" xfId="0" applyNumberFormat="1" applyFont="1" applyFill="1" applyBorder="1" applyAlignment="1">
      <alignment horizontal="left" vertical="top"/>
    </xf>
    <xf numFmtId="0" fontId="11" fillId="16" borderId="10" xfId="0" quotePrefix="1" applyNumberFormat="1" applyFont="1" applyFill="1" applyBorder="1" applyAlignment="1">
      <alignment horizontal="left" vertical="top" wrapText="1"/>
    </xf>
    <xf numFmtId="49" fontId="35" fillId="16" borderId="10" xfId="0" applyNumberFormat="1" applyFont="1" applyFill="1" applyBorder="1" applyAlignment="1">
      <alignment horizontal="left" vertical="top"/>
    </xf>
    <xf numFmtId="0" fontId="10" fillId="16" borderId="10" xfId="0" quotePrefix="1" applyNumberFormat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/>
    </xf>
    <xf numFmtId="169" fontId="2" fillId="0" borderId="10" xfId="1" applyNumberFormat="1" applyFont="1" applyFill="1" applyBorder="1" applyAlignment="1">
      <alignment vertical="top"/>
    </xf>
    <xf numFmtId="0" fontId="2" fillId="0" borderId="0" xfId="1" applyFill="1" applyAlignment="1">
      <alignment wrapText="1"/>
    </xf>
    <xf numFmtId="0" fontId="9" fillId="0" borderId="1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justify" wrapText="1"/>
    </xf>
    <xf numFmtId="0" fontId="37" fillId="0" borderId="10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5" fillId="0" borderId="0" xfId="2" applyFont="1" applyFill="1" applyAlignment="1">
      <alignment horizontal="right" vertical="top"/>
    </xf>
    <xf numFmtId="0" fontId="37" fillId="0" borderId="10" xfId="2" applyFont="1" applyFill="1" applyBorder="1" applyAlignment="1">
      <alignment horizontal="center" wrapText="1"/>
    </xf>
    <xf numFmtId="0" fontId="37" fillId="0" borderId="10" xfId="2" applyFont="1" applyFill="1" applyBorder="1" applyAlignment="1">
      <alignment horizontal="center" vertical="top"/>
    </xf>
    <xf numFmtId="166" fontId="38" fillId="0" borderId="0" xfId="2" applyNumberFormat="1" applyFont="1" applyFill="1" applyAlignment="1">
      <alignment horizontal="left" vertical="center"/>
    </xf>
    <xf numFmtId="0" fontId="37" fillId="0" borderId="0" xfId="2" applyFont="1" applyFill="1"/>
    <xf numFmtId="0" fontId="6" fillId="0" borderId="10" xfId="2" applyFont="1" applyFill="1" applyBorder="1" applyAlignment="1">
      <alignment horizontal="center" vertical="center" wrapText="1"/>
    </xf>
    <xf numFmtId="170" fontId="6" fillId="0" borderId="10" xfId="3" applyNumberFormat="1" applyFont="1" applyFill="1" applyBorder="1" applyAlignment="1">
      <alignment vertical="top" wrapText="1"/>
    </xf>
    <xf numFmtId="170" fontId="5" fillId="0" borderId="10" xfId="3" applyNumberFormat="1" applyFont="1" applyFill="1" applyBorder="1" applyAlignment="1">
      <alignment vertical="top" wrapText="1"/>
    </xf>
    <xf numFmtId="170" fontId="10" fillId="0" borderId="10" xfId="3" applyNumberFormat="1" applyFont="1" applyFill="1" applyBorder="1" applyAlignment="1">
      <alignment vertical="top" wrapText="1"/>
    </xf>
    <xf numFmtId="170" fontId="11" fillId="0" borderId="10" xfId="3" applyNumberFormat="1" applyFont="1" applyFill="1" applyBorder="1" applyAlignment="1">
      <alignment vertical="top" wrapText="1"/>
    </xf>
    <xf numFmtId="170" fontId="6" fillId="0" borderId="10" xfId="4" applyNumberFormat="1" applyFont="1" applyFill="1" applyBorder="1" applyAlignment="1">
      <alignment vertical="top"/>
    </xf>
    <xf numFmtId="170" fontId="5" fillId="0" borderId="10" xfId="4" applyNumberFormat="1" applyFont="1" applyFill="1" applyBorder="1" applyAlignment="1">
      <alignment vertical="top"/>
    </xf>
    <xf numFmtId="170" fontId="32" fillId="0" borderId="10" xfId="4" applyNumberFormat="1" applyFont="1" applyFill="1" applyBorder="1" applyAlignment="1">
      <alignment vertical="top"/>
    </xf>
    <xf numFmtId="170" fontId="5" fillId="0" borderId="10" xfId="0" applyNumberFormat="1" applyFont="1" applyFill="1" applyBorder="1" applyAlignment="1">
      <alignment vertical="top"/>
    </xf>
    <xf numFmtId="170" fontId="9" fillId="0" borderId="10" xfId="0" applyNumberFormat="1" applyFont="1" applyFill="1" applyBorder="1" applyAlignment="1">
      <alignment vertical="top"/>
    </xf>
    <xf numFmtId="170" fontId="5" fillId="0" borderId="0" xfId="2" applyNumberFormat="1" applyFont="1" applyFill="1" applyAlignment="1">
      <alignment vertical="top"/>
    </xf>
    <xf numFmtId="0" fontId="39" fillId="2" borderId="0" xfId="1" applyFont="1" applyFill="1" applyAlignment="1">
      <alignment horizontal="center" wrapText="1"/>
    </xf>
    <xf numFmtId="0" fontId="40" fillId="2" borderId="0" xfId="2" applyFont="1" applyFill="1" applyAlignment="1">
      <alignment horizontal="center" wrapText="1"/>
    </xf>
    <xf numFmtId="0" fontId="41" fillId="2" borderId="0" xfId="2" applyFont="1" applyFill="1" applyAlignment="1">
      <alignment horizontal="center" wrapText="1"/>
    </xf>
    <xf numFmtId="0" fontId="41" fillId="2" borderId="10" xfId="2" applyFont="1" applyFill="1" applyBorder="1" applyAlignment="1">
      <alignment horizontal="center" vertical="center" wrapText="1"/>
    </xf>
    <xf numFmtId="0" fontId="42" fillId="2" borderId="10" xfId="2" applyFont="1" applyFill="1" applyBorder="1" applyAlignment="1">
      <alignment horizontal="center" wrapText="1"/>
    </xf>
    <xf numFmtId="0" fontId="44" fillId="2" borderId="10" xfId="1" applyFont="1" applyFill="1" applyBorder="1" applyAlignment="1">
      <alignment horizontal="center" vertical="top" wrapText="1"/>
    </xf>
    <xf numFmtId="0" fontId="44" fillId="2" borderId="0" xfId="1" applyFont="1" applyFill="1" applyBorder="1" applyAlignment="1">
      <alignment horizontal="center" vertical="center" wrapText="1"/>
    </xf>
    <xf numFmtId="171" fontId="5" fillId="0" borderId="0" xfId="2" applyNumberFormat="1" applyFont="1" applyFill="1" applyAlignment="1">
      <alignment vertical="top"/>
    </xf>
    <xf numFmtId="172" fontId="5" fillId="0" borderId="0" xfId="2" applyNumberFormat="1" applyFont="1" applyFill="1" applyAlignment="1">
      <alignment horizontal="justify" wrapText="1"/>
    </xf>
    <xf numFmtId="173" fontId="7" fillId="0" borderId="0" xfId="2" applyNumberFormat="1" applyFont="1" applyFill="1" applyAlignment="1">
      <alignment horizontal="left" vertical="center"/>
    </xf>
    <xf numFmtId="169" fontId="7" fillId="0" borderId="0" xfId="2" applyNumberFormat="1" applyFont="1" applyFill="1" applyAlignment="1">
      <alignment horizontal="left" vertical="center"/>
    </xf>
    <xf numFmtId="171" fontId="5" fillId="0" borderId="10" xfId="4" applyNumberFormat="1" applyFont="1" applyFill="1" applyBorder="1" applyAlignment="1">
      <alignment vertical="top"/>
    </xf>
    <xf numFmtId="164" fontId="40" fillId="2" borderId="10" xfId="4" applyNumberFormat="1" applyFont="1" applyFill="1" applyBorder="1" applyAlignment="1">
      <alignment horizontal="center" vertical="top"/>
    </xf>
    <xf numFmtId="0" fontId="6" fillId="0" borderId="10" xfId="2" applyFont="1" applyFill="1" applyBorder="1" applyAlignment="1">
      <alignment horizontal="center" vertical="center" wrapText="1"/>
    </xf>
    <xf numFmtId="0" fontId="34" fillId="2" borderId="10" xfId="23" applyFont="1" applyFill="1" applyBorder="1" applyAlignment="1">
      <alignment horizontal="left" vertical="top" wrapText="1"/>
    </xf>
    <xf numFmtId="174" fontId="41" fillId="2" borderId="10" xfId="4" applyNumberFormat="1" applyFont="1" applyFill="1" applyBorder="1" applyAlignment="1">
      <alignment horizontal="center" vertical="top"/>
    </xf>
    <xf numFmtId="170" fontId="6" fillId="0" borderId="10" xfId="4" applyNumberFormat="1" applyFont="1" applyFill="1" applyBorder="1" applyAlignment="1">
      <alignment horizontal="center" vertical="top"/>
    </xf>
    <xf numFmtId="174" fontId="41" fillId="2" borderId="10" xfId="0" quotePrefix="1" applyNumberFormat="1" applyFont="1" applyFill="1" applyBorder="1" applyAlignment="1">
      <alignment horizontal="center" vertical="top" wrapText="1"/>
    </xf>
    <xf numFmtId="174" fontId="40" fillId="2" borderId="10" xfId="4" applyNumberFormat="1" applyFont="1" applyFill="1" applyBorder="1" applyAlignment="1">
      <alignment horizontal="center" vertical="top"/>
    </xf>
    <xf numFmtId="164" fontId="41" fillId="2" borderId="10" xfId="3" applyNumberFormat="1" applyFont="1" applyFill="1" applyBorder="1" applyAlignment="1">
      <alignment horizontal="center" vertical="top" wrapText="1"/>
    </xf>
    <xf numFmtId="164" fontId="40" fillId="2" borderId="10" xfId="3" applyNumberFormat="1" applyFont="1" applyFill="1" applyBorder="1" applyAlignment="1">
      <alignment horizontal="center" vertical="top" wrapText="1"/>
    </xf>
    <xf numFmtId="164" fontId="41" fillId="2" borderId="10" xfId="4" applyNumberFormat="1" applyFont="1" applyFill="1" applyBorder="1" applyAlignment="1">
      <alignment horizontal="center" vertical="top"/>
    </xf>
    <xf numFmtId="164" fontId="43" fillId="2" borderId="10" xfId="4" applyNumberFormat="1" applyFont="1" applyFill="1" applyBorder="1" applyAlignment="1">
      <alignment horizontal="center" vertical="top"/>
    </xf>
    <xf numFmtId="174" fontId="32" fillId="0" borderId="10" xfId="4" applyNumberFormat="1" applyFont="1" applyFill="1" applyBorder="1" applyAlignment="1">
      <alignment horizontal="center" vertical="top"/>
    </xf>
    <xf numFmtId="0" fontId="11" fillId="16" borderId="10" xfId="0" quotePrefix="1" applyNumberFormat="1" applyFont="1" applyFill="1" applyBorder="1" applyAlignment="1">
      <alignment horizontal="center" vertical="top" wrapText="1"/>
    </xf>
    <xf numFmtId="171" fontId="6" fillId="0" borderId="10" xfId="4" applyNumberFormat="1" applyFont="1" applyFill="1" applyBorder="1" applyAlignment="1">
      <alignment horizontal="right" vertical="top"/>
    </xf>
    <xf numFmtId="170" fontId="5" fillId="16" borderId="10" xfId="4" applyNumberFormat="1" applyFont="1" applyFill="1" applyBorder="1" applyAlignment="1" applyProtection="1">
      <alignment horizontal="right" vertical="top" wrapText="1"/>
      <protection locked="0"/>
    </xf>
    <xf numFmtId="171" fontId="32" fillId="0" borderId="10" xfId="4" applyNumberFormat="1" applyFont="1" applyFill="1" applyBorder="1" applyAlignment="1">
      <alignment vertical="top"/>
    </xf>
    <xf numFmtId="0" fontId="5" fillId="0" borderId="0" xfId="4" applyFont="1" applyFill="1" applyAlignment="1">
      <alignment vertical="center"/>
    </xf>
    <xf numFmtId="0" fontId="5" fillId="2" borderId="10" xfId="0" applyFont="1" applyFill="1" applyBorder="1" applyAlignment="1">
      <alignment horizontal="left" vertical="top" wrapText="1"/>
    </xf>
    <xf numFmtId="170" fontId="5" fillId="2" borderId="10" xfId="4" applyNumberFormat="1" applyFont="1" applyFill="1" applyBorder="1" applyAlignment="1">
      <alignment vertical="top"/>
    </xf>
    <xf numFmtId="174" fontId="40" fillId="17" borderId="10" xfId="4" applyNumberFormat="1" applyFont="1" applyFill="1" applyBorder="1" applyAlignment="1">
      <alignment horizontal="center" vertical="top"/>
    </xf>
    <xf numFmtId="171" fontId="5" fillId="0" borderId="0" xfId="2" applyNumberFormat="1" applyFont="1" applyFill="1" applyAlignment="1">
      <alignment horizontal="justify" wrapText="1"/>
    </xf>
    <xf numFmtId="175" fontId="40" fillId="17" borderId="10" xfId="4" applyNumberFormat="1" applyFont="1" applyFill="1" applyBorder="1" applyAlignment="1">
      <alignment horizontal="center" vertical="top"/>
    </xf>
    <xf numFmtId="174" fontId="5" fillId="0" borderId="0" xfId="2" applyNumberFormat="1" applyFont="1" applyFill="1" applyAlignment="1">
      <alignment vertical="top"/>
    </xf>
    <xf numFmtId="171" fontId="40" fillId="2" borderId="0" xfId="2" applyNumberFormat="1" applyFont="1" applyFill="1" applyAlignment="1">
      <alignment horizontal="center" wrapText="1"/>
    </xf>
    <xf numFmtId="164" fontId="40" fillId="0" borderId="10" xfId="4" applyNumberFormat="1" applyFont="1" applyFill="1" applyBorder="1" applyAlignment="1">
      <alignment horizontal="center" vertical="top"/>
    </xf>
    <xf numFmtId="174" fontId="40" fillId="0" borderId="10" xfId="4" applyNumberFormat="1" applyFont="1" applyFill="1" applyBorder="1" applyAlignment="1">
      <alignment horizontal="center" vertical="top"/>
    </xf>
    <xf numFmtId="176" fontId="40" fillId="0" borderId="10" xfId="4" applyNumberFormat="1" applyFont="1" applyFill="1" applyBorder="1" applyAlignment="1">
      <alignment horizontal="center" vertical="top"/>
    </xf>
    <xf numFmtId="170" fontId="5" fillId="0" borderId="10" xfId="4" applyNumberFormat="1" applyFont="1" applyFill="1" applyBorder="1" applyAlignment="1">
      <alignment horizontal="right" vertical="center"/>
    </xf>
    <xf numFmtId="164" fontId="40" fillId="0" borderId="10" xfId="4" applyNumberFormat="1" applyFont="1" applyFill="1" applyBorder="1" applyAlignment="1">
      <alignment horizontal="right" vertical="center"/>
    </xf>
    <xf numFmtId="175" fontId="40" fillId="0" borderId="10" xfId="4" applyNumberFormat="1" applyFont="1" applyFill="1" applyBorder="1" applyAlignment="1">
      <alignment horizontal="center" vertical="top"/>
    </xf>
    <xf numFmtId="175" fontId="40" fillId="2" borderId="10" xfId="4" applyNumberFormat="1" applyFont="1" applyFill="1" applyBorder="1" applyAlignment="1">
      <alignment horizontal="center" vertical="top"/>
    </xf>
    <xf numFmtId="177" fontId="5" fillId="0" borderId="10" xfId="4" applyNumberFormat="1" applyFont="1" applyFill="1" applyBorder="1" applyAlignment="1">
      <alignment vertical="top"/>
    </xf>
    <xf numFmtId="164" fontId="40" fillId="0" borderId="10" xfId="3" applyNumberFormat="1" applyFont="1" applyFill="1" applyBorder="1" applyAlignment="1">
      <alignment horizontal="center" vertical="top" wrapText="1"/>
    </xf>
    <xf numFmtId="0" fontId="5" fillId="0" borderId="0" xfId="4" applyFont="1" applyFill="1" applyBorder="1" applyAlignment="1">
      <alignment horizontal="center"/>
    </xf>
    <xf numFmtId="0" fontId="5" fillId="0" borderId="0" xfId="30" applyFont="1" applyFill="1" applyBorder="1"/>
    <xf numFmtId="0" fontId="5" fillId="0" borderId="0" xfId="2" applyFont="1" applyFill="1" applyBorder="1"/>
    <xf numFmtId="0" fontId="5" fillId="0" borderId="0" xfId="4" applyFont="1" applyFill="1" applyBorder="1" applyAlignment="1"/>
    <xf numFmtId="0" fontId="2" fillId="0" borderId="0" xfId="1"/>
    <xf numFmtId="0" fontId="6" fillId="0" borderId="0" xfId="2" applyFont="1" applyFill="1" applyBorder="1"/>
    <xf numFmtId="0" fontId="5" fillId="2" borderId="0" xfId="2" applyFont="1" applyFill="1" applyBorder="1" applyAlignment="1"/>
    <xf numFmtId="0" fontId="5" fillId="2" borderId="0" xfId="2" applyFont="1" applyFill="1" applyBorder="1" applyAlignment="1">
      <alignment horizontal="right"/>
    </xf>
    <xf numFmtId="0" fontId="6" fillId="0" borderId="11" xfId="2" applyFont="1" applyFill="1" applyBorder="1" applyAlignment="1">
      <alignment vertical="center" wrapText="1"/>
    </xf>
    <xf numFmtId="0" fontId="6" fillId="0" borderId="12" xfId="2" applyFont="1" applyFill="1" applyBorder="1" applyAlignment="1">
      <alignment vertical="center" wrapText="1"/>
    </xf>
    <xf numFmtId="166" fontId="7" fillId="0" borderId="0" xfId="2" applyNumberFormat="1" applyFont="1" applyFill="1" applyBorder="1" applyAlignment="1">
      <alignment horizontal="left" vertical="center"/>
    </xf>
    <xf numFmtId="0" fontId="6" fillId="2" borderId="10" xfId="2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/>
    </xf>
    <xf numFmtId="0" fontId="37" fillId="2" borderId="10" xfId="2" applyFont="1" applyFill="1" applyBorder="1" applyAlignment="1">
      <alignment horizontal="center"/>
    </xf>
    <xf numFmtId="166" fontId="38" fillId="0" borderId="0" xfId="2" applyNumberFormat="1" applyFont="1" applyFill="1" applyBorder="1" applyAlignment="1">
      <alignment horizontal="left" vertical="center"/>
    </xf>
    <xf numFmtId="0" fontId="38" fillId="0" borderId="0" xfId="2" applyFont="1" applyFill="1" applyBorder="1"/>
    <xf numFmtId="0" fontId="6" fillId="0" borderId="10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vertical="top" wrapText="1"/>
    </xf>
    <xf numFmtId="170" fontId="6" fillId="2" borderId="10" xfId="3" applyNumberFormat="1" applyFont="1" applyFill="1" applyBorder="1" applyAlignment="1">
      <alignment vertical="center" wrapText="1"/>
    </xf>
    <xf numFmtId="170" fontId="6" fillId="2" borderId="10" xfId="3" applyNumberFormat="1" applyFont="1" applyFill="1" applyBorder="1" applyAlignment="1">
      <alignment horizontal="right" vertical="center" wrapText="1"/>
    </xf>
    <xf numFmtId="0" fontId="7" fillId="0" borderId="0" xfId="2" applyFont="1" applyFill="1" applyBorder="1"/>
    <xf numFmtId="0" fontId="5" fillId="0" borderId="10" xfId="2" applyFont="1" applyFill="1" applyBorder="1" applyAlignment="1">
      <alignment horizontal="center" vertical="top" wrapText="1"/>
    </xf>
    <xf numFmtId="0" fontId="5" fillId="0" borderId="10" xfId="2" applyFont="1" applyFill="1" applyBorder="1" applyAlignment="1">
      <alignment vertical="top" wrapText="1"/>
    </xf>
    <xf numFmtId="170" fontId="5" fillId="2" borderId="10" xfId="3" applyNumberFormat="1" applyFont="1" applyFill="1" applyBorder="1" applyAlignment="1">
      <alignment vertical="center" wrapText="1"/>
    </xf>
    <xf numFmtId="170" fontId="5" fillId="2" borderId="10" xfId="3" applyNumberFormat="1" applyFont="1" applyFill="1" applyBorder="1" applyAlignment="1">
      <alignment horizontal="right" vertical="center" wrapText="1"/>
    </xf>
    <xf numFmtId="1" fontId="5" fillId="0" borderId="10" xfId="2" applyNumberFormat="1" applyFont="1" applyFill="1" applyBorder="1" applyAlignment="1">
      <alignment horizontal="center" vertical="top" wrapText="1"/>
    </xf>
    <xf numFmtId="0" fontId="10" fillId="0" borderId="10" xfId="2" applyFont="1" applyFill="1" applyBorder="1" applyAlignment="1">
      <alignment vertical="top" wrapText="1"/>
    </xf>
    <xf numFmtId="0" fontId="11" fillId="0" borderId="10" xfId="2" applyFont="1" applyFill="1" applyBorder="1" applyAlignment="1">
      <alignment vertical="top" wrapText="1"/>
    </xf>
    <xf numFmtId="170" fontId="10" fillId="2" borderId="10" xfId="3" applyNumberFormat="1" applyFont="1" applyFill="1" applyBorder="1" applyAlignment="1">
      <alignment vertical="center" wrapText="1"/>
    </xf>
    <xf numFmtId="170" fontId="10" fillId="2" borderId="10" xfId="3" applyNumberFormat="1" applyFont="1" applyFill="1" applyBorder="1" applyAlignment="1">
      <alignment horizontal="right" vertical="center" wrapText="1"/>
    </xf>
    <xf numFmtId="3" fontId="5" fillId="0" borderId="10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wrapText="1"/>
    </xf>
    <xf numFmtId="170" fontId="11" fillId="2" borderId="10" xfId="3" applyNumberFormat="1" applyFont="1" applyFill="1" applyBorder="1" applyAlignment="1">
      <alignment vertical="center" wrapText="1"/>
    </xf>
    <xf numFmtId="170" fontId="11" fillId="2" borderId="10" xfId="3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horizontal="justify" vertical="top"/>
    </xf>
    <xf numFmtId="0" fontId="10" fillId="0" borderId="10" xfId="2" applyFont="1" applyFill="1" applyBorder="1" applyAlignment="1">
      <alignment horizontal="justify" vertical="top"/>
    </xf>
    <xf numFmtId="0" fontId="11" fillId="0" borderId="10" xfId="4" applyFont="1" applyFill="1" applyBorder="1" applyAlignment="1">
      <alignment horizontal="justify" vertical="top" wrapText="1"/>
    </xf>
    <xf numFmtId="170" fontId="6" fillId="2" borderId="10" xfId="4" applyNumberFormat="1" applyFont="1" applyFill="1" applyBorder="1" applyAlignment="1">
      <alignment horizontal="right" vertical="center"/>
    </xf>
    <xf numFmtId="0" fontId="10" fillId="0" borderId="10" xfId="4" applyFont="1" applyFill="1" applyBorder="1" applyAlignment="1">
      <alignment vertical="top" wrapText="1"/>
    </xf>
    <xf numFmtId="170" fontId="5" fillId="2" borderId="10" xfId="4" applyNumberFormat="1" applyFont="1" applyFill="1" applyBorder="1" applyAlignment="1">
      <alignment horizontal="right" vertical="center"/>
    </xf>
    <xf numFmtId="0" fontId="32" fillId="0" borderId="10" xfId="2" applyFont="1" applyFill="1" applyBorder="1" applyAlignment="1">
      <alignment horizontal="center" vertical="top" wrapText="1"/>
    </xf>
    <xf numFmtId="0" fontId="31" fillId="0" borderId="10" xfId="4" applyFont="1" applyFill="1" applyBorder="1" applyAlignment="1">
      <alignment vertical="top" wrapText="1"/>
    </xf>
    <xf numFmtId="0" fontId="33" fillId="0" borderId="10" xfId="0" applyFont="1" applyFill="1" applyBorder="1" applyAlignment="1">
      <alignment horizontal="center" vertical="top"/>
    </xf>
    <xf numFmtId="0" fontId="10" fillId="0" borderId="10" xfId="4" applyFont="1" applyFill="1" applyBorder="1" applyAlignment="1">
      <alignment vertical="center" wrapText="1"/>
    </xf>
    <xf numFmtId="0" fontId="5" fillId="0" borderId="10" xfId="2" applyFont="1" applyFill="1" applyBorder="1" applyAlignment="1" applyProtection="1">
      <alignment horizontal="center" vertical="top" wrapText="1"/>
      <protection locked="0"/>
    </xf>
    <xf numFmtId="0" fontId="10" fillId="0" borderId="10" xfId="4" applyFont="1" applyFill="1" applyBorder="1" applyAlignment="1">
      <alignment wrapText="1"/>
    </xf>
    <xf numFmtId="0" fontId="5" fillId="0" borderId="10" xfId="0" applyNumberFormat="1" applyFont="1" applyFill="1" applyBorder="1" applyAlignment="1">
      <alignment horizontal="justify" vertical="top" wrapText="1"/>
    </xf>
    <xf numFmtId="0" fontId="33" fillId="0" borderId="10" xfId="23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vertical="top" wrapText="1"/>
    </xf>
    <xf numFmtId="0" fontId="5" fillId="16" borderId="10" xfId="2" applyFont="1" applyFill="1" applyBorder="1" applyAlignment="1" applyProtection="1">
      <alignment horizontal="center" vertical="top" wrapText="1"/>
      <protection locked="0"/>
    </xf>
    <xf numFmtId="0" fontId="5" fillId="16" borderId="10" xfId="4" applyFont="1" applyFill="1" applyBorder="1" applyAlignment="1" applyProtection="1">
      <alignment vertical="top" wrapText="1"/>
      <protection locked="0"/>
    </xf>
    <xf numFmtId="0" fontId="5" fillId="0" borderId="10" xfId="4" applyFont="1" applyFill="1" applyBorder="1" applyAlignment="1" applyProtection="1">
      <alignment vertical="top" wrapText="1"/>
      <protection locked="0"/>
    </xf>
    <xf numFmtId="170" fontId="5" fillId="2" borderId="10" xfId="0" applyNumberFormat="1" applyFont="1" applyFill="1" applyBorder="1" applyAlignment="1">
      <alignment horizontal="right" vertical="center"/>
    </xf>
    <xf numFmtId="49" fontId="11" fillId="16" borderId="10" xfId="0" applyNumberFormat="1" applyFont="1" applyFill="1" applyBorder="1" applyAlignment="1">
      <alignment horizontal="left" vertical="top"/>
    </xf>
    <xf numFmtId="170" fontId="6" fillId="2" borderId="10" xfId="0" applyNumberFormat="1" applyFont="1" applyFill="1" applyBorder="1" applyAlignment="1">
      <alignment horizontal="right" vertical="top"/>
    </xf>
    <xf numFmtId="49" fontId="10" fillId="16" borderId="10" xfId="0" applyNumberFormat="1" applyFont="1" applyFill="1" applyBorder="1" applyAlignment="1">
      <alignment horizontal="left" vertical="top"/>
    </xf>
    <xf numFmtId="170" fontId="5" fillId="2" borderId="10" xfId="0" applyNumberFormat="1" applyFont="1" applyFill="1" applyBorder="1" applyAlignment="1">
      <alignment horizontal="right" vertical="top"/>
    </xf>
    <xf numFmtId="0" fontId="5" fillId="0" borderId="10" xfId="0" applyNumberFormat="1" applyFont="1" applyFill="1" applyBorder="1" applyAlignment="1">
      <alignment vertical="top" wrapText="1"/>
    </xf>
    <xf numFmtId="0" fontId="5" fillId="0" borderId="10" xfId="30" applyNumberFormat="1" applyFont="1" applyFill="1" applyBorder="1" applyAlignment="1">
      <alignment horizontal="justify" vertical="top" wrapText="1"/>
    </xf>
    <xf numFmtId="178" fontId="5" fillId="0" borderId="0" xfId="4" applyNumberFormat="1" applyFont="1" applyFill="1"/>
    <xf numFmtId="170" fontId="9" fillId="2" borderId="10" xfId="0" applyNumberFormat="1" applyFont="1" applyFill="1" applyBorder="1" applyAlignment="1">
      <alignment horizontal="right" vertical="center"/>
    </xf>
    <xf numFmtId="0" fontId="32" fillId="0" borderId="10" xfId="5" applyFont="1" applyFill="1" applyBorder="1" applyAlignment="1">
      <alignment vertical="top" wrapText="1"/>
    </xf>
    <xf numFmtId="0" fontId="10" fillId="0" borderId="10" xfId="4" applyFont="1" applyFill="1" applyBorder="1" applyAlignment="1" applyProtection="1">
      <alignment vertical="top" wrapText="1"/>
      <protection locked="0"/>
    </xf>
    <xf numFmtId="0" fontId="11" fillId="0" borderId="10" xfId="2" applyFont="1" applyFill="1" applyBorder="1" applyAlignment="1">
      <alignment horizontal="justify" wrapText="1"/>
    </xf>
    <xf numFmtId="0" fontId="6" fillId="0" borderId="0" xfId="2" applyFont="1" applyFill="1" applyAlignment="1"/>
    <xf numFmtId="180" fontId="2" fillId="2" borderId="0" xfId="1" applyNumberFormat="1" applyFont="1" applyFill="1" applyAlignment="1">
      <alignment horizontal="right"/>
    </xf>
    <xf numFmtId="0" fontId="5" fillId="0" borderId="0" xfId="2" applyFont="1" applyFill="1" applyBorder="1" applyAlignment="1">
      <alignment horizontal="justify"/>
    </xf>
    <xf numFmtId="170" fontId="5" fillId="2" borderId="0" xfId="2" applyNumberFormat="1" applyFont="1" applyFill="1" applyBorder="1" applyAlignment="1"/>
    <xf numFmtId="174" fontId="6" fillId="2" borderId="10" xfId="3" applyNumberFormat="1" applyFont="1" applyFill="1" applyBorder="1" applyAlignment="1">
      <alignment vertical="center" wrapText="1"/>
    </xf>
    <xf numFmtId="174" fontId="5" fillId="2" borderId="10" xfId="3" applyNumberFormat="1" applyFont="1" applyFill="1" applyBorder="1" applyAlignment="1">
      <alignment vertical="center" wrapText="1"/>
    </xf>
    <xf numFmtId="174" fontId="10" fillId="2" borderId="10" xfId="3" applyNumberFormat="1" applyFont="1" applyFill="1" applyBorder="1" applyAlignment="1">
      <alignment vertical="center" wrapText="1"/>
    </xf>
    <xf numFmtId="174" fontId="11" fillId="2" borderId="10" xfId="3" applyNumberFormat="1" applyFont="1" applyFill="1" applyBorder="1" applyAlignment="1">
      <alignment vertical="center" wrapText="1"/>
    </xf>
    <xf numFmtId="174" fontId="6" fillId="2" borderId="10" xfId="4" applyNumberFormat="1" applyFont="1" applyFill="1" applyBorder="1" applyAlignment="1">
      <alignment vertical="center"/>
    </xf>
    <xf numFmtId="174" fontId="5" fillId="2" borderId="10" xfId="4" applyNumberFormat="1" applyFont="1" applyFill="1" applyBorder="1" applyAlignment="1">
      <alignment vertical="center"/>
    </xf>
    <xf numFmtId="174" fontId="5" fillId="2" borderId="10" xfId="0" applyNumberFormat="1" applyFont="1" applyFill="1" applyBorder="1" applyAlignment="1">
      <alignment vertical="center"/>
    </xf>
    <xf numFmtId="174" fontId="6" fillId="2" borderId="10" xfId="0" applyNumberFormat="1" applyFont="1" applyFill="1" applyBorder="1" applyAlignment="1">
      <alignment vertical="top"/>
    </xf>
    <xf numFmtId="174" fontId="5" fillId="2" borderId="10" xfId="0" applyNumberFormat="1" applyFont="1" applyFill="1" applyBorder="1" applyAlignment="1">
      <alignment vertical="top"/>
    </xf>
    <xf numFmtId="174" fontId="9" fillId="2" borderId="10" xfId="0" applyNumberFormat="1" applyFont="1" applyFill="1" applyBorder="1" applyAlignment="1">
      <alignment vertical="center"/>
    </xf>
    <xf numFmtId="177" fontId="6" fillId="2" borderId="10" xfId="4" applyNumberFormat="1" applyFont="1" applyFill="1" applyBorder="1" applyAlignment="1">
      <alignment horizontal="right"/>
    </xf>
    <xf numFmtId="164" fontId="6" fillId="2" borderId="10" xfId="4" applyNumberFormat="1" applyFont="1" applyFill="1" applyBorder="1" applyAlignment="1"/>
    <xf numFmtId="181" fontId="6" fillId="2" borderId="10" xfId="4" applyNumberFormat="1" applyFont="1" applyFill="1" applyBorder="1" applyAlignment="1">
      <alignment horizontal="right"/>
    </xf>
    <xf numFmtId="0" fontId="6" fillId="0" borderId="0" xfId="2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6" fillId="0" borderId="10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/>
    </xf>
    <xf numFmtId="0" fontId="6" fillId="2" borderId="13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15" xfId="2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/>
    </xf>
    <xf numFmtId="0" fontId="45" fillId="0" borderId="0" xfId="4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 vertical="center"/>
    </xf>
  </cellXfs>
  <cellStyles count="44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43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56"/>
  <sheetViews>
    <sheetView view="pageBreakPreview" zoomScaleSheetLayoutView="100" workbookViewId="0">
      <selection activeCell="D90" sqref="D90"/>
    </sheetView>
  </sheetViews>
  <sheetFormatPr defaultColWidth="9.109375" defaultRowHeight="13.8" x14ac:dyDescent="0.25"/>
  <cols>
    <col min="1" max="1" width="20.6640625" style="1" customWidth="1"/>
    <col min="2" max="2" width="68" style="18" customWidth="1"/>
    <col min="3" max="3" width="15.44140625" style="18" customWidth="1"/>
    <col min="4" max="4" width="15.44140625" style="76" customWidth="1"/>
    <col min="5" max="5" width="18.5546875" style="34" customWidth="1"/>
    <col min="6" max="6" width="19.109375" style="1" bestFit="1" customWidth="1"/>
    <col min="7" max="7" width="16.6640625" style="1" bestFit="1" customWidth="1"/>
    <col min="8" max="16384" width="9.109375" style="1"/>
  </cols>
  <sheetData>
    <row r="1" spans="1:26" ht="15.6" x14ac:dyDescent="0.25">
      <c r="A1" s="11"/>
      <c r="B1" s="52"/>
      <c r="C1" s="52"/>
      <c r="D1" s="75"/>
      <c r="E1" s="58" t="s">
        <v>0</v>
      </c>
    </row>
    <row r="2" spans="1:26" ht="15.6" x14ac:dyDescent="0.25">
      <c r="A2" s="11"/>
      <c r="B2" s="52"/>
      <c r="C2" s="52"/>
      <c r="D2" s="75"/>
      <c r="E2" s="58" t="s">
        <v>1</v>
      </c>
    </row>
    <row r="3" spans="1:26" ht="15.6" x14ac:dyDescent="0.25">
      <c r="A3" s="11"/>
      <c r="B3" s="52"/>
      <c r="C3" s="52"/>
      <c r="D3" s="75"/>
      <c r="E3" s="58" t="s">
        <v>2</v>
      </c>
    </row>
    <row r="4" spans="1:26" ht="15.6" x14ac:dyDescent="0.25">
      <c r="A4" s="11"/>
      <c r="B4" s="52"/>
      <c r="C4" s="52"/>
      <c r="D4" s="75"/>
      <c r="E4" s="58" t="s">
        <v>151</v>
      </c>
    </row>
    <row r="5" spans="1:26" ht="15" customHeight="1" x14ac:dyDescent="0.3">
      <c r="A5" s="11"/>
      <c r="B5" s="202" t="s">
        <v>144</v>
      </c>
      <c r="C5" s="202"/>
      <c r="D5" s="202"/>
      <c r="E5" s="202"/>
    </row>
    <row r="6" spans="1:26" ht="15.75" customHeight="1" x14ac:dyDescent="0.3">
      <c r="A6" s="11"/>
      <c r="B6" s="202" t="s">
        <v>154</v>
      </c>
      <c r="C6" s="202"/>
      <c r="D6" s="202"/>
      <c r="E6" s="202"/>
    </row>
    <row r="7" spans="1:26" ht="7.2" customHeight="1" x14ac:dyDescent="0.25">
      <c r="A7" s="2"/>
    </row>
    <row r="8" spans="1:26" x14ac:dyDescent="0.25">
      <c r="A8" s="201" t="s">
        <v>94</v>
      </c>
      <c r="B8" s="201"/>
      <c r="C8" s="201"/>
      <c r="D8" s="201"/>
      <c r="E8" s="201"/>
    </row>
    <row r="9" spans="1:26" x14ac:dyDescent="0.25">
      <c r="A9" s="201" t="s">
        <v>145</v>
      </c>
      <c r="B9" s="201"/>
      <c r="C9" s="201"/>
      <c r="D9" s="201"/>
      <c r="E9" s="201"/>
    </row>
    <row r="10" spans="1:26" x14ac:dyDescent="0.25">
      <c r="A10" s="3"/>
      <c r="B10" s="17"/>
      <c r="C10" s="17"/>
      <c r="D10" s="77"/>
      <c r="E10" s="59" t="s">
        <v>3</v>
      </c>
    </row>
    <row r="11" spans="1:26" ht="26.4" x14ac:dyDescent="0.25">
      <c r="A11" s="57" t="s">
        <v>4</v>
      </c>
      <c r="B11" s="36" t="s">
        <v>5</v>
      </c>
      <c r="C11" s="64" t="s">
        <v>147</v>
      </c>
      <c r="D11" s="78" t="s">
        <v>146</v>
      </c>
      <c r="E11" s="88" t="s">
        <v>6</v>
      </c>
    </row>
    <row r="12" spans="1:26" s="63" customFormat="1" ht="12" x14ac:dyDescent="0.25">
      <c r="A12" s="56">
        <v>1</v>
      </c>
      <c r="B12" s="60">
        <v>2</v>
      </c>
      <c r="C12" s="60">
        <v>3</v>
      </c>
      <c r="D12" s="79">
        <v>4</v>
      </c>
      <c r="E12" s="61">
        <v>5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</row>
    <row r="13" spans="1:26" s="5" customFormat="1" x14ac:dyDescent="0.25">
      <c r="A13" s="37" t="s">
        <v>7</v>
      </c>
      <c r="B13" s="32" t="s">
        <v>8</v>
      </c>
      <c r="C13" s="65">
        <f>C14+C15+C20+C24+C26+C27+C30+C33+C36+C38+C39</f>
        <v>45924</v>
      </c>
      <c r="D13" s="94">
        <f>D14+D15+D20+D24+D26+D27+D30+D33+D36+D38</f>
        <v>1374</v>
      </c>
      <c r="E13" s="65">
        <f>E14+E15+E20+E24+E26+E27+E30+E33+E36+E38+E39</f>
        <v>47298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5" customFormat="1" ht="16.95" customHeight="1" x14ac:dyDescent="0.25">
      <c r="A14" s="37" t="s">
        <v>9</v>
      </c>
      <c r="B14" s="32" t="s">
        <v>10</v>
      </c>
      <c r="C14" s="65">
        <v>30821</v>
      </c>
      <c r="D14" s="94">
        <v>409</v>
      </c>
      <c r="E14" s="65">
        <f>C14+D14</f>
        <v>31230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s="5" customFormat="1" ht="29.4" customHeight="1" x14ac:dyDescent="0.25">
      <c r="A15" s="37" t="s">
        <v>11</v>
      </c>
      <c r="B15" s="32" t="s">
        <v>12</v>
      </c>
      <c r="C15" s="65">
        <f>C17+C16+C18+C19</f>
        <v>9569</v>
      </c>
      <c r="D15" s="94">
        <f>D17+D16+D18+D19</f>
        <v>0</v>
      </c>
      <c r="E15" s="65">
        <f>E17+E16+E18+E19</f>
        <v>9569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s="5" customFormat="1" ht="55.95" customHeight="1" x14ac:dyDescent="0.25">
      <c r="A16" s="38" t="s">
        <v>13</v>
      </c>
      <c r="B16" s="39" t="s">
        <v>14</v>
      </c>
      <c r="C16" s="65">
        <v>4326</v>
      </c>
      <c r="D16" s="94">
        <f>E16-C16</f>
        <v>0</v>
      </c>
      <c r="E16" s="65">
        <v>4326</v>
      </c>
      <c r="F16" s="10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s="5" customFormat="1" ht="67.95" customHeight="1" x14ac:dyDescent="0.25">
      <c r="A17" s="38" t="s">
        <v>15</v>
      </c>
      <c r="B17" s="40" t="s">
        <v>16</v>
      </c>
      <c r="C17" s="66">
        <v>24</v>
      </c>
      <c r="D17" s="94">
        <f>E17-C17</f>
        <v>0</v>
      </c>
      <c r="E17" s="66">
        <v>24</v>
      </c>
      <c r="F17" s="10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s="5" customFormat="1" ht="55.2" x14ac:dyDescent="0.25">
      <c r="A18" s="38" t="s">
        <v>17</v>
      </c>
      <c r="B18" s="40" t="s">
        <v>18</v>
      </c>
      <c r="C18" s="66">
        <v>5219</v>
      </c>
      <c r="D18" s="94">
        <f>E18-C18</f>
        <v>0</v>
      </c>
      <c r="E18" s="66">
        <v>5219</v>
      </c>
      <c r="F18" s="6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s="5" customFormat="1" ht="55.2" x14ac:dyDescent="0.25">
      <c r="A19" s="38" t="s">
        <v>19</v>
      </c>
      <c r="B19" s="39" t="s">
        <v>20</v>
      </c>
      <c r="C19" s="66">
        <v>0</v>
      </c>
      <c r="D19" s="94">
        <f>E19-C19</f>
        <v>0</v>
      </c>
      <c r="E19" s="66">
        <v>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s="5" customFormat="1" ht="26.4" x14ac:dyDescent="0.25">
      <c r="A20" s="37" t="s">
        <v>21</v>
      </c>
      <c r="B20" s="32" t="s">
        <v>22</v>
      </c>
      <c r="C20" s="65">
        <f>C21+C22+C23</f>
        <v>2541</v>
      </c>
      <c r="D20" s="94">
        <f>D21+D22+D23</f>
        <v>1051</v>
      </c>
      <c r="E20" s="65">
        <f>E21+E22+E23</f>
        <v>3592</v>
      </c>
      <c r="F20" s="85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s="5" customFormat="1" ht="27.6" x14ac:dyDescent="0.25">
      <c r="A21" s="41">
        <v>1.05010000000001E+16</v>
      </c>
      <c r="B21" s="39" t="s">
        <v>95</v>
      </c>
      <c r="C21" s="66">
        <f>1088+1234</f>
        <v>2322</v>
      </c>
      <c r="D21" s="94">
        <v>1000</v>
      </c>
      <c r="E21" s="66">
        <f>C21+D21</f>
        <v>3322</v>
      </c>
      <c r="F21" s="8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s="5" customFormat="1" x14ac:dyDescent="0.25">
      <c r="A22" s="38" t="s">
        <v>23</v>
      </c>
      <c r="B22" s="39" t="s">
        <v>24</v>
      </c>
      <c r="C22" s="66">
        <v>127</v>
      </c>
      <c r="D22" s="94">
        <v>-32</v>
      </c>
      <c r="E22" s="66">
        <f>C22+D22</f>
        <v>95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s="5" customFormat="1" ht="27.6" x14ac:dyDescent="0.25">
      <c r="A23" s="38" t="s">
        <v>25</v>
      </c>
      <c r="B23" s="39" t="s">
        <v>26</v>
      </c>
      <c r="C23" s="66">
        <v>92</v>
      </c>
      <c r="D23" s="94">
        <v>83</v>
      </c>
      <c r="E23" s="66">
        <f>C23+D23</f>
        <v>175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5" customFormat="1" x14ac:dyDescent="0.25">
      <c r="A24" s="37" t="s">
        <v>27</v>
      </c>
      <c r="B24" s="32" t="s">
        <v>28</v>
      </c>
      <c r="C24" s="65">
        <f>C25</f>
        <v>837</v>
      </c>
      <c r="D24" s="94">
        <f>D25</f>
        <v>208</v>
      </c>
      <c r="E24" s="65">
        <f>E25</f>
        <v>1045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s="5" customFormat="1" x14ac:dyDescent="0.25">
      <c r="A25" s="38" t="s">
        <v>29</v>
      </c>
      <c r="B25" s="39" t="s">
        <v>30</v>
      </c>
      <c r="C25" s="66">
        <v>837</v>
      </c>
      <c r="D25" s="95">
        <v>208</v>
      </c>
      <c r="E25" s="66">
        <f>C25+D25</f>
        <v>1045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6" s="5" customFormat="1" x14ac:dyDescent="0.25">
      <c r="A26" s="37" t="s">
        <v>31</v>
      </c>
      <c r="B26" s="33" t="s">
        <v>32</v>
      </c>
      <c r="C26" s="65">
        <v>535</v>
      </c>
      <c r="D26" s="94">
        <v>-78</v>
      </c>
      <c r="E26" s="65">
        <f>C26+D26</f>
        <v>457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26" s="5" customFormat="1" ht="28.2" customHeight="1" x14ac:dyDescent="0.25">
      <c r="A27" s="37" t="s">
        <v>33</v>
      </c>
      <c r="B27" s="33" t="s">
        <v>34</v>
      </c>
      <c r="C27" s="65">
        <f>C28+C29</f>
        <v>850</v>
      </c>
      <c r="D27" s="94">
        <f>D28+D29</f>
        <v>-30</v>
      </c>
      <c r="E27" s="65">
        <f>E28+E29</f>
        <v>820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26" s="5" customFormat="1" ht="55.2" x14ac:dyDescent="0.25">
      <c r="A28" s="41" t="s">
        <v>35</v>
      </c>
      <c r="B28" s="42" t="s">
        <v>36</v>
      </c>
      <c r="C28" s="67">
        <v>340</v>
      </c>
      <c r="D28" s="94">
        <v>60</v>
      </c>
      <c r="E28" s="67">
        <f>C28+D28</f>
        <v>400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26" s="5" customFormat="1" ht="56.4" customHeight="1" x14ac:dyDescent="0.25">
      <c r="A29" s="43">
        <v>1.11090450500001E+16</v>
      </c>
      <c r="B29" s="29" t="s">
        <v>37</v>
      </c>
      <c r="C29" s="68">
        <v>510</v>
      </c>
      <c r="D29" s="94">
        <v>-90</v>
      </c>
      <c r="E29" s="67">
        <f>C29+D29</f>
        <v>420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26" s="5" customFormat="1" ht="19.2" customHeight="1" x14ac:dyDescent="0.25">
      <c r="A30" s="37" t="s">
        <v>38</v>
      </c>
      <c r="B30" s="33" t="s">
        <v>39</v>
      </c>
      <c r="C30" s="68">
        <f>C31+C32</f>
        <v>311</v>
      </c>
      <c r="D30" s="94">
        <f>D31</f>
        <v>-51</v>
      </c>
      <c r="E30" s="68">
        <f>E31+E32</f>
        <v>260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26" s="5" customFormat="1" ht="27.6" x14ac:dyDescent="0.25">
      <c r="A31" s="38" t="s">
        <v>40</v>
      </c>
      <c r="B31" s="42" t="s">
        <v>41</v>
      </c>
      <c r="C31" s="67">
        <v>311</v>
      </c>
      <c r="D31" s="119">
        <v>-51</v>
      </c>
      <c r="E31" s="67">
        <f>C31+D31</f>
        <v>260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26" s="5" customFormat="1" x14ac:dyDescent="0.25">
      <c r="A32" s="38" t="s">
        <v>42</v>
      </c>
      <c r="B32" s="42" t="s">
        <v>43</v>
      </c>
      <c r="C32" s="68"/>
      <c r="D32" s="94"/>
      <c r="E32" s="68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s="5" customFormat="1" ht="27.6" x14ac:dyDescent="0.25">
      <c r="A33" s="37" t="s">
        <v>44</v>
      </c>
      <c r="B33" s="33" t="s">
        <v>143</v>
      </c>
      <c r="C33" s="68">
        <f>C34+C35</f>
        <v>0</v>
      </c>
      <c r="D33" s="94">
        <f>D34+D35</f>
        <v>0</v>
      </c>
      <c r="E33" s="68">
        <f>E34+E35</f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s="5" customFormat="1" ht="27.6" x14ac:dyDescent="0.25">
      <c r="A34" s="38" t="s">
        <v>45</v>
      </c>
      <c r="B34" s="42" t="s">
        <v>46</v>
      </c>
      <c r="C34" s="67"/>
      <c r="D34" s="95"/>
      <c r="E34" s="67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s="5" customFormat="1" x14ac:dyDescent="0.25">
      <c r="A35" s="38" t="s">
        <v>47</v>
      </c>
      <c r="B35" s="42" t="s">
        <v>48</v>
      </c>
      <c r="C35" s="68"/>
      <c r="D35" s="94"/>
      <c r="E35" s="68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s="5" customFormat="1" ht="27.6" x14ac:dyDescent="0.25">
      <c r="A36" s="37" t="s">
        <v>49</v>
      </c>
      <c r="B36" s="33" t="s">
        <v>50</v>
      </c>
      <c r="C36" s="68">
        <f>C37</f>
        <v>200</v>
      </c>
      <c r="D36" s="94">
        <f>D37</f>
        <v>0</v>
      </c>
      <c r="E36" s="68">
        <f>E37</f>
        <v>200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s="5" customFormat="1" ht="27.6" x14ac:dyDescent="0.25">
      <c r="A37" s="44" t="s">
        <v>81</v>
      </c>
      <c r="B37" s="42" t="s">
        <v>51</v>
      </c>
      <c r="C37" s="67">
        <v>200</v>
      </c>
      <c r="D37" s="94">
        <f>E37-C37</f>
        <v>0</v>
      </c>
      <c r="E37" s="67">
        <v>200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s="5" customFormat="1" ht="15.6" customHeight="1" x14ac:dyDescent="0.25">
      <c r="A38" s="37" t="s">
        <v>52</v>
      </c>
      <c r="B38" s="33" t="s">
        <v>53</v>
      </c>
      <c r="C38" s="68">
        <v>260</v>
      </c>
      <c r="D38" s="94">
        <v>-135</v>
      </c>
      <c r="E38" s="68">
        <f>C38+D38</f>
        <v>125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s="5" customFormat="1" x14ac:dyDescent="0.25">
      <c r="A39" s="37" t="s">
        <v>54</v>
      </c>
      <c r="B39" s="33" t="s">
        <v>55</v>
      </c>
      <c r="C39" s="68">
        <f>C40</f>
        <v>0</v>
      </c>
      <c r="D39" s="94">
        <f>E39-C39</f>
        <v>0</v>
      </c>
      <c r="E39" s="68">
        <f>E40</f>
        <v>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s="5" customFormat="1" x14ac:dyDescent="0.25">
      <c r="A40" s="44" t="s">
        <v>56</v>
      </c>
      <c r="B40" s="42" t="s">
        <v>57</v>
      </c>
      <c r="C40" s="68"/>
      <c r="D40" s="94"/>
      <c r="E40" s="68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s="7" customFormat="1" ht="16.2" customHeight="1" x14ac:dyDescent="0.25">
      <c r="A41" s="37" t="s">
        <v>58</v>
      </c>
      <c r="B41" s="45" t="s">
        <v>59</v>
      </c>
      <c r="C41" s="69">
        <f>C42</f>
        <v>579301.82241999998</v>
      </c>
      <c r="D41" s="96">
        <f>D42</f>
        <v>694.59427999999843</v>
      </c>
      <c r="E41" s="69">
        <f>E42</f>
        <v>584983.44170000008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s="8" customFormat="1" ht="28.95" customHeight="1" x14ac:dyDescent="0.25">
      <c r="A42" s="38" t="s">
        <v>60</v>
      </c>
      <c r="B42" s="21" t="s">
        <v>61</v>
      </c>
      <c r="C42" s="86">
        <f>C43+C46+C64+C89+C93</f>
        <v>579301.82241999998</v>
      </c>
      <c r="D42" s="86">
        <f>D43+D46+D64+D89+D93</f>
        <v>694.59427999999843</v>
      </c>
      <c r="E42" s="86">
        <f t="shared" ref="E42" si="0">E43+E46+E64+E89+E93</f>
        <v>584983.44170000008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s="9" customFormat="1" ht="16.95" customHeight="1" x14ac:dyDescent="0.25">
      <c r="A43" s="19" t="s">
        <v>62</v>
      </c>
      <c r="B43" s="20" t="s">
        <v>63</v>
      </c>
      <c r="C43" s="71">
        <f>C44+C45</f>
        <v>115973.6</v>
      </c>
      <c r="D43" s="97">
        <f>D45</f>
        <v>80</v>
      </c>
      <c r="E43" s="71">
        <f>E44+E45</f>
        <v>116053.6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s="8" customFormat="1" ht="27.6" x14ac:dyDescent="0.25">
      <c r="A44" s="44" t="s">
        <v>64</v>
      </c>
      <c r="B44" s="21" t="s">
        <v>92</v>
      </c>
      <c r="C44" s="70">
        <v>115718.6</v>
      </c>
      <c r="D44" s="87">
        <f t="shared" ref="D44" si="1">E44-C44</f>
        <v>0</v>
      </c>
      <c r="E44" s="70">
        <v>115718.6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s="8" customFormat="1" ht="27.6" x14ac:dyDescent="0.25">
      <c r="A45" s="44" t="s">
        <v>65</v>
      </c>
      <c r="B45" s="21" t="s">
        <v>66</v>
      </c>
      <c r="C45" s="70">
        <v>255</v>
      </c>
      <c r="D45" s="111">
        <v>80</v>
      </c>
      <c r="E45" s="70">
        <f>C45+D45</f>
        <v>335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s="9" customFormat="1" ht="30" customHeight="1" x14ac:dyDescent="0.25">
      <c r="A46" s="19" t="s">
        <v>67</v>
      </c>
      <c r="B46" s="20" t="s">
        <v>68</v>
      </c>
      <c r="C46" s="102">
        <f>C48+C49+C50+C51+C52+C53+C54+C55+C56+C47</f>
        <v>36886.425609999998</v>
      </c>
      <c r="D46" s="112">
        <f>D47+D56+D50+D51</f>
        <v>0</v>
      </c>
      <c r="E46" s="71">
        <f>E48+E49+E50+E51+E52+E53+E54+E55+E56+E47</f>
        <v>36886.425609999998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s="9" customFormat="1" ht="65.25" customHeight="1" x14ac:dyDescent="0.25">
      <c r="A47" s="26" t="s">
        <v>69</v>
      </c>
      <c r="B47" s="21" t="s">
        <v>70</v>
      </c>
      <c r="C47" s="114">
        <v>5000</v>
      </c>
      <c r="D47" s="115">
        <v>0</v>
      </c>
      <c r="E47" s="114">
        <f>C47+D47</f>
        <v>5000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s="9" customFormat="1" ht="33" hidden="1" customHeight="1" x14ac:dyDescent="0.25">
      <c r="A48" s="26" t="s">
        <v>96</v>
      </c>
      <c r="B48" s="22" t="s">
        <v>97</v>
      </c>
      <c r="C48" s="70"/>
      <c r="D48" s="111">
        <f t="shared" ref="D48:D49" si="2">E48-C48</f>
        <v>0</v>
      </c>
      <c r="E48" s="7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s="9" customFormat="1" ht="45.75" hidden="1" customHeight="1" x14ac:dyDescent="0.25">
      <c r="A49" s="26" t="s">
        <v>82</v>
      </c>
      <c r="B49" s="22" t="s">
        <v>98</v>
      </c>
      <c r="C49" s="70"/>
      <c r="D49" s="111">
        <f t="shared" si="2"/>
        <v>0</v>
      </c>
      <c r="E49" s="7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s="9" customFormat="1" ht="60.75" customHeight="1" x14ac:dyDescent="0.25">
      <c r="A50" s="26" t="s">
        <v>99</v>
      </c>
      <c r="B50" s="22" t="s">
        <v>100</v>
      </c>
      <c r="C50" s="70">
        <v>7119.8083999999999</v>
      </c>
      <c r="D50" s="113"/>
      <c r="E50" s="70">
        <f>C50+D50</f>
        <v>7119.8083999999999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s="9" customFormat="1" ht="27.6" x14ac:dyDescent="0.25">
      <c r="A51" s="26" t="s">
        <v>83</v>
      </c>
      <c r="B51" s="22" t="s">
        <v>101</v>
      </c>
      <c r="C51" s="70">
        <v>1661</v>
      </c>
      <c r="D51" s="112"/>
      <c r="E51" s="70">
        <f t="shared" ref="E51:E55" si="3">C51+D51</f>
        <v>1661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s="9" customFormat="1" ht="47.25" customHeight="1" x14ac:dyDescent="0.25">
      <c r="A52" s="89" t="s">
        <v>149</v>
      </c>
      <c r="B52" s="104" t="s">
        <v>150</v>
      </c>
      <c r="C52" s="105">
        <v>1906.95</v>
      </c>
      <c r="D52" s="111"/>
      <c r="E52" s="70">
        <f t="shared" si="3"/>
        <v>1906.95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s="9" customFormat="1" ht="27.6" customHeight="1" x14ac:dyDescent="0.25">
      <c r="A53" s="23" t="s">
        <v>89</v>
      </c>
      <c r="B53" s="104" t="s">
        <v>102</v>
      </c>
      <c r="C53" s="72">
        <v>50.505049999999997</v>
      </c>
      <c r="D53" s="87"/>
      <c r="E53" s="70">
        <f t="shared" si="3"/>
        <v>50.505049999999997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s="9" customFormat="1" ht="27.6" x14ac:dyDescent="0.25">
      <c r="A54" s="23" t="s">
        <v>103</v>
      </c>
      <c r="B54" s="22" t="s">
        <v>104</v>
      </c>
      <c r="C54" s="70">
        <v>1009.999</v>
      </c>
      <c r="D54" s="87"/>
      <c r="E54" s="70">
        <f t="shared" si="3"/>
        <v>1009.999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s="9" customFormat="1" ht="27.6" hidden="1" x14ac:dyDescent="0.25">
      <c r="A55" s="26" t="s">
        <v>105</v>
      </c>
      <c r="B55" s="29" t="s">
        <v>106</v>
      </c>
      <c r="C55" s="70"/>
      <c r="D55" s="87"/>
      <c r="E55" s="70">
        <f t="shared" si="3"/>
        <v>0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s="9" customFormat="1" ht="19.95" customHeight="1" x14ac:dyDescent="0.25">
      <c r="A56" s="24" t="s">
        <v>71</v>
      </c>
      <c r="B56" s="25" t="s">
        <v>72</v>
      </c>
      <c r="C56" s="101">
        <f>C57+C58+C59+C60+C61+C62+C63</f>
        <v>20138.16316</v>
      </c>
      <c r="D56" s="101">
        <f t="shared" ref="D56:E56" si="4">D57+D58+D59+D60+D61+D62+D63</f>
        <v>0</v>
      </c>
      <c r="E56" s="101">
        <f t="shared" si="4"/>
        <v>20138.16316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s="9" customFormat="1" ht="44.4" customHeight="1" x14ac:dyDescent="0.25">
      <c r="A57" s="26" t="s">
        <v>71</v>
      </c>
      <c r="B57" s="27" t="s">
        <v>107</v>
      </c>
      <c r="C57" s="70">
        <v>16084.3</v>
      </c>
      <c r="D57" s="87">
        <f>E57-C57</f>
        <v>0</v>
      </c>
      <c r="E57" s="70">
        <v>16084.3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s="9" customFormat="1" ht="58.95" customHeight="1" x14ac:dyDescent="0.25">
      <c r="A58" s="26" t="s">
        <v>71</v>
      </c>
      <c r="B58" s="27" t="s">
        <v>108</v>
      </c>
      <c r="C58" s="70">
        <v>1593.4</v>
      </c>
      <c r="D58" s="87">
        <f t="shared" ref="D58:D59" si="5">E58-C58</f>
        <v>0</v>
      </c>
      <c r="E58" s="70">
        <v>1593.4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s="9" customFormat="1" ht="29.4" customHeight="1" x14ac:dyDescent="0.25">
      <c r="A59" s="26" t="s">
        <v>71</v>
      </c>
      <c r="B59" s="27" t="s">
        <v>109</v>
      </c>
      <c r="C59" s="70">
        <v>1131.7</v>
      </c>
      <c r="D59" s="87">
        <f t="shared" si="5"/>
        <v>0</v>
      </c>
      <c r="E59" s="70">
        <v>1131.7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s="9" customFormat="1" ht="36" customHeight="1" x14ac:dyDescent="0.25">
      <c r="A60" s="26" t="s">
        <v>71</v>
      </c>
      <c r="B60" s="27" t="s">
        <v>110</v>
      </c>
      <c r="C60" s="70">
        <v>433.85899999999998</v>
      </c>
      <c r="D60" s="111">
        <v>0</v>
      </c>
      <c r="E60" s="70">
        <f>C60+D60</f>
        <v>433.85899999999998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s="9" customFormat="1" ht="35.4" customHeight="1" x14ac:dyDescent="0.25">
      <c r="A61" s="26" t="s">
        <v>71</v>
      </c>
      <c r="B61" s="27" t="s">
        <v>148</v>
      </c>
      <c r="C61" s="70">
        <v>448.30416000000002</v>
      </c>
      <c r="D61" s="111">
        <v>0</v>
      </c>
      <c r="E61" s="70">
        <f>C61+D61</f>
        <v>448.30416000000002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s="9" customFormat="1" ht="35.4" customHeight="1" x14ac:dyDescent="0.25">
      <c r="A62" s="26" t="s">
        <v>71</v>
      </c>
      <c r="B62" s="29" t="s">
        <v>152</v>
      </c>
      <c r="C62" s="70">
        <v>446.6</v>
      </c>
      <c r="D62" s="116"/>
      <c r="E62" s="70">
        <f>C62+D62</f>
        <v>446.6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s="8" customFormat="1" ht="31.95" hidden="1" customHeight="1" x14ac:dyDescent="0.25">
      <c r="A63" s="38" t="s">
        <v>89</v>
      </c>
      <c r="B63" s="29" t="s">
        <v>153</v>
      </c>
      <c r="C63" s="73"/>
      <c r="D63" s="106"/>
      <c r="E63" s="73">
        <f>C63+D63</f>
        <v>0</v>
      </c>
      <c r="G63" s="4"/>
    </row>
    <row r="64" spans="1:16" s="9" customFormat="1" ht="24.75" customHeight="1" x14ac:dyDescent="0.25">
      <c r="A64" s="19" t="s">
        <v>73</v>
      </c>
      <c r="B64" s="20" t="s">
        <v>74</v>
      </c>
      <c r="C64" s="71">
        <f>C65+C66+C67+C81+C82+C83+C84+C85+C86+C87+C88</f>
        <v>408598.87480999995</v>
      </c>
      <c r="D64" s="98">
        <f>D65+D66+D67+D81+D82+D83+D84+D86+D88</f>
        <v>-230.22830000000158</v>
      </c>
      <c r="E64" s="71">
        <f>E65+E66+E67+E81+E82+E83+E84+E85+E86+E87+E88</f>
        <v>413355.67151000001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7" s="8" customFormat="1" ht="42.6" customHeight="1" x14ac:dyDescent="0.25">
      <c r="A65" s="38" t="s">
        <v>84</v>
      </c>
      <c r="B65" s="22" t="s">
        <v>111</v>
      </c>
      <c r="C65" s="72">
        <v>11.4</v>
      </c>
      <c r="D65" s="87">
        <f t="shared" ref="D65" si="6">E65-C65</f>
        <v>0</v>
      </c>
      <c r="E65" s="72">
        <v>11.4</v>
      </c>
      <c r="G65" s="4"/>
    </row>
    <row r="66" spans="1:7" s="8" customFormat="1" ht="31.5" customHeight="1" x14ac:dyDescent="0.25">
      <c r="A66" s="44" t="s">
        <v>91</v>
      </c>
      <c r="B66" s="22" t="s">
        <v>112</v>
      </c>
      <c r="C66" s="72">
        <v>6837.6</v>
      </c>
      <c r="D66" s="117">
        <v>-2275.6</v>
      </c>
      <c r="E66" s="72">
        <f>C66+D66</f>
        <v>4562</v>
      </c>
      <c r="F66" s="103"/>
      <c r="G66" s="4"/>
    </row>
    <row r="67" spans="1:7" s="16" customFormat="1" ht="30.75" customHeight="1" x14ac:dyDescent="0.25">
      <c r="A67" s="46" t="s">
        <v>113</v>
      </c>
      <c r="B67" s="47" t="s">
        <v>93</v>
      </c>
      <c r="C67" s="99">
        <f>C68+C69+C70+C71+C72+C73+C74+C75+C76+C77+C78+C79+C80</f>
        <v>267042.72699999996</v>
      </c>
      <c r="D67" s="92">
        <f>D68+D69+D70+D71+D72+D73+D74+D75+D76+D77+D78+D79+D80+D81+D82+D83+D84+D85+D86+D87+D88</f>
        <v>7032.3966999999993</v>
      </c>
      <c r="E67" s="99">
        <f>E68+E69+E70+E71+E72+E73+E74+E75+E76+E77+E78+E79+E80</f>
        <v>279062.14869999996</v>
      </c>
      <c r="G67" s="4"/>
    </row>
    <row r="68" spans="1:7" s="15" customFormat="1" ht="115.2" customHeight="1" x14ac:dyDescent="0.25">
      <c r="A68" s="48" t="s">
        <v>113</v>
      </c>
      <c r="B68" s="49" t="s">
        <v>125</v>
      </c>
      <c r="C68" s="72">
        <v>252049</v>
      </c>
      <c r="D68" s="116">
        <v>12000</v>
      </c>
      <c r="E68" s="72">
        <f>C68+D68</f>
        <v>264049</v>
      </c>
      <c r="G68" s="4"/>
    </row>
    <row r="69" spans="1:7" s="15" customFormat="1" ht="30.75" customHeight="1" x14ac:dyDescent="0.25">
      <c r="A69" s="48" t="s">
        <v>113</v>
      </c>
      <c r="B69" s="49" t="s">
        <v>126</v>
      </c>
      <c r="C69" s="72">
        <v>1939</v>
      </c>
      <c r="D69" s="87">
        <f t="shared" ref="D69:D87" si="7">E69-C69</f>
        <v>0</v>
      </c>
      <c r="E69" s="72">
        <v>1939</v>
      </c>
      <c r="G69" s="4"/>
    </row>
    <row r="70" spans="1:7" s="15" customFormat="1" ht="31.2" customHeight="1" x14ac:dyDescent="0.25">
      <c r="A70" s="48" t="s">
        <v>113</v>
      </c>
      <c r="B70" s="49" t="s">
        <v>127</v>
      </c>
      <c r="C70" s="72">
        <v>841.8</v>
      </c>
      <c r="D70" s="87">
        <f t="shared" si="7"/>
        <v>0</v>
      </c>
      <c r="E70" s="72">
        <v>841.8</v>
      </c>
      <c r="G70" s="4"/>
    </row>
    <row r="71" spans="1:7" s="15" customFormat="1" ht="112.95" customHeight="1" x14ac:dyDescent="0.25">
      <c r="A71" s="48" t="s">
        <v>113</v>
      </c>
      <c r="B71" s="49" t="s">
        <v>128</v>
      </c>
      <c r="C71" s="72">
        <v>1168.5</v>
      </c>
      <c r="D71" s="87">
        <f t="shared" si="7"/>
        <v>0</v>
      </c>
      <c r="E71" s="72">
        <v>1168.5</v>
      </c>
      <c r="G71" s="4"/>
    </row>
    <row r="72" spans="1:7" s="15" customFormat="1" ht="98.4" customHeight="1" x14ac:dyDescent="0.25">
      <c r="A72" s="48" t="s">
        <v>113</v>
      </c>
      <c r="B72" s="49" t="s">
        <v>129</v>
      </c>
      <c r="C72" s="72">
        <v>2404.3829999999998</v>
      </c>
      <c r="D72" s="111"/>
      <c r="E72" s="72">
        <f>C72+D72</f>
        <v>2404.3829999999998</v>
      </c>
      <c r="G72" s="4"/>
    </row>
    <row r="73" spans="1:7" s="15" customFormat="1" ht="98.4" customHeight="1" x14ac:dyDescent="0.25">
      <c r="A73" s="48" t="s">
        <v>113</v>
      </c>
      <c r="B73" s="49" t="s">
        <v>130</v>
      </c>
      <c r="C73" s="72">
        <v>4913.3999999999996</v>
      </c>
      <c r="D73" s="87">
        <v>0</v>
      </c>
      <c r="E73" s="72">
        <v>4913.3999999999996</v>
      </c>
      <c r="G73" s="4"/>
    </row>
    <row r="74" spans="1:7" s="15" customFormat="1" ht="112.95" customHeight="1" x14ac:dyDescent="0.25">
      <c r="A74" s="48" t="s">
        <v>113</v>
      </c>
      <c r="B74" s="49" t="s">
        <v>131</v>
      </c>
      <c r="C74" s="72">
        <v>2013.8440000000001</v>
      </c>
      <c r="D74" s="111"/>
      <c r="E74" s="72">
        <f>C74+D74</f>
        <v>2013.8440000000001</v>
      </c>
      <c r="G74" s="4"/>
    </row>
    <row r="75" spans="1:7" s="15" customFormat="1" ht="32.4" customHeight="1" x14ac:dyDescent="0.25">
      <c r="A75" s="48" t="s">
        <v>113</v>
      </c>
      <c r="B75" s="49" t="s">
        <v>132</v>
      </c>
      <c r="C75" s="72">
        <v>612.5</v>
      </c>
      <c r="D75" s="87">
        <f t="shared" si="7"/>
        <v>0</v>
      </c>
      <c r="E75" s="72">
        <v>612.5</v>
      </c>
      <c r="G75" s="4"/>
    </row>
    <row r="76" spans="1:7" s="15" customFormat="1" ht="28.95" customHeight="1" x14ac:dyDescent="0.25">
      <c r="A76" s="48" t="s">
        <v>113</v>
      </c>
      <c r="B76" s="49" t="s">
        <v>133</v>
      </c>
      <c r="C76" s="72">
        <v>940.2</v>
      </c>
      <c r="D76" s="87">
        <f t="shared" si="7"/>
        <v>0</v>
      </c>
      <c r="E76" s="72">
        <v>940.2</v>
      </c>
      <c r="G76" s="4"/>
    </row>
    <row r="77" spans="1:7" s="15" customFormat="1" ht="30.75" customHeight="1" x14ac:dyDescent="0.25">
      <c r="A77" s="48" t="s">
        <v>113</v>
      </c>
      <c r="B77" s="49" t="s">
        <v>134</v>
      </c>
      <c r="C77" s="72">
        <v>115</v>
      </c>
      <c r="D77" s="93">
        <v>19.421700000000001</v>
      </c>
      <c r="E77" s="72">
        <f>C77+D77</f>
        <v>134.42169999999999</v>
      </c>
      <c r="G77" s="4"/>
    </row>
    <row r="78" spans="1:7" s="15" customFormat="1" ht="42" customHeight="1" x14ac:dyDescent="0.25">
      <c r="A78" s="48" t="s">
        <v>113</v>
      </c>
      <c r="B78" s="49" t="s">
        <v>135</v>
      </c>
      <c r="C78" s="72">
        <v>2</v>
      </c>
      <c r="D78" s="87">
        <f t="shared" si="7"/>
        <v>0</v>
      </c>
      <c r="E78" s="72">
        <v>2</v>
      </c>
      <c r="G78" s="4"/>
    </row>
    <row r="79" spans="1:7" s="15" customFormat="1" ht="30.75" hidden="1" customHeight="1" x14ac:dyDescent="0.25">
      <c r="A79" s="48" t="s">
        <v>113</v>
      </c>
      <c r="B79" s="49" t="s">
        <v>136</v>
      </c>
      <c r="C79" s="72">
        <v>0</v>
      </c>
      <c r="D79" s="108"/>
      <c r="E79" s="72">
        <f>C79+D79</f>
        <v>0</v>
      </c>
      <c r="G79" s="4"/>
    </row>
    <row r="80" spans="1:7" s="15" customFormat="1" ht="43.95" customHeight="1" x14ac:dyDescent="0.25">
      <c r="A80" s="48" t="s">
        <v>113</v>
      </c>
      <c r="B80" s="49" t="s">
        <v>137</v>
      </c>
      <c r="C80" s="72">
        <v>43.1</v>
      </c>
      <c r="D80" s="87">
        <f t="shared" si="7"/>
        <v>0</v>
      </c>
      <c r="E80" s="72">
        <v>43.1</v>
      </c>
      <c r="G80" s="4"/>
    </row>
    <row r="81" spans="1:16" s="15" customFormat="1" ht="56.4" customHeight="1" x14ac:dyDescent="0.25">
      <c r="A81" s="44" t="s">
        <v>90</v>
      </c>
      <c r="B81" s="22" t="s">
        <v>114</v>
      </c>
      <c r="C81" s="72">
        <v>3543.4</v>
      </c>
      <c r="D81" s="87">
        <f t="shared" si="7"/>
        <v>0</v>
      </c>
      <c r="E81" s="72">
        <v>3543.4</v>
      </c>
      <c r="G81" s="4"/>
    </row>
    <row r="82" spans="1:16" s="8" customFormat="1" ht="45.6" customHeight="1" x14ac:dyDescent="0.25">
      <c r="A82" s="44" t="s">
        <v>115</v>
      </c>
      <c r="B82" s="22" t="s">
        <v>116</v>
      </c>
      <c r="C82" s="72">
        <v>21960.32</v>
      </c>
      <c r="D82" s="117">
        <f>2066.7+20.875</f>
        <v>2087.5749999999998</v>
      </c>
      <c r="E82" s="72">
        <f>C82+D82</f>
        <v>24047.895</v>
      </c>
      <c r="G82" s="4"/>
    </row>
    <row r="83" spans="1:16" s="8" customFormat="1" ht="45.6" customHeight="1" x14ac:dyDescent="0.25">
      <c r="A83" s="38" t="s">
        <v>85</v>
      </c>
      <c r="B83" s="22" t="s">
        <v>117</v>
      </c>
      <c r="C83" s="72">
        <v>388.5</v>
      </c>
      <c r="D83" s="117">
        <v>25.4</v>
      </c>
      <c r="E83" s="72">
        <f>C83+D83</f>
        <v>413.9</v>
      </c>
      <c r="G83" s="4"/>
    </row>
    <row r="84" spans="1:16" s="15" customFormat="1" ht="44.4" customHeight="1" x14ac:dyDescent="0.25">
      <c r="A84" s="38" t="s">
        <v>86</v>
      </c>
      <c r="B84" s="28" t="s">
        <v>118</v>
      </c>
      <c r="C84" s="72">
        <v>98.247</v>
      </c>
      <c r="D84" s="93">
        <f t="shared" si="7"/>
        <v>0</v>
      </c>
      <c r="E84" s="72">
        <v>98.247</v>
      </c>
      <c r="G84" s="4"/>
    </row>
    <row r="85" spans="1:16" s="15" customFormat="1" ht="29.4" customHeight="1" x14ac:dyDescent="0.25">
      <c r="A85" s="38" t="s">
        <v>87</v>
      </c>
      <c r="B85" s="22" t="s">
        <v>119</v>
      </c>
      <c r="C85" s="72">
        <v>4200</v>
      </c>
      <c r="D85" s="112"/>
      <c r="E85" s="72">
        <f>C85+D85</f>
        <v>4200</v>
      </c>
      <c r="G85" s="4"/>
    </row>
    <row r="86" spans="1:16" s="8" customFormat="1" ht="27.6" customHeight="1" x14ac:dyDescent="0.25">
      <c r="A86" s="38" t="s">
        <v>120</v>
      </c>
      <c r="B86" s="22" t="s">
        <v>121</v>
      </c>
      <c r="C86" s="72">
        <v>80808.080809999999</v>
      </c>
      <c r="D86" s="93">
        <f t="shared" si="7"/>
        <v>0</v>
      </c>
      <c r="E86" s="72">
        <v>80808.080809999999</v>
      </c>
      <c r="G86" s="4"/>
    </row>
    <row r="87" spans="1:16" s="8" customFormat="1" ht="70.2" hidden="1" customHeight="1" x14ac:dyDescent="0.25">
      <c r="A87" s="38" t="s">
        <v>88</v>
      </c>
      <c r="B87" s="22" t="s">
        <v>122</v>
      </c>
      <c r="C87" s="72"/>
      <c r="D87" s="93">
        <f t="shared" si="7"/>
        <v>0</v>
      </c>
      <c r="E87" s="72"/>
      <c r="F87" s="8" t="s">
        <v>138</v>
      </c>
      <c r="G87" s="4"/>
    </row>
    <row r="88" spans="1:16" s="15" customFormat="1" ht="30" customHeight="1" x14ac:dyDescent="0.25">
      <c r="A88" s="23" t="s">
        <v>123</v>
      </c>
      <c r="B88" s="29" t="s">
        <v>124</v>
      </c>
      <c r="C88" s="72">
        <v>23708.6</v>
      </c>
      <c r="D88" s="117">
        <v>-7100</v>
      </c>
      <c r="E88" s="72">
        <f>C88+D88</f>
        <v>16608.599999999999</v>
      </c>
      <c r="G88" s="4"/>
    </row>
    <row r="89" spans="1:16" s="9" customFormat="1" ht="19.95" customHeight="1" x14ac:dyDescent="0.25">
      <c r="A89" s="19" t="s">
        <v>75</v>
      </c>
      <c r="B89" s="30" t="s">
        <v>76</v>
      </c>
      <c r="C89" s="69">
        <f>C90+C91+C92</f>
        <v>17842.921999999999</v>
      </c>
      <c r="D89" s="90">
        <f>D90+D91+D92</f>
        <v>-289.21242000000007</v>
      </c>
      <c r="E89" s="69">
        <f>E90+E91+E92</f>
        <v>17553.709579999999</v>
      </c>
      <c r="G89" s="4"/>
    </row>
    <row r="90" spans="1:16" s="9" customFormat="1" ht="55.2" x14ac:dyDescent="0.25">
      <c r="A90" s="26" t="s">
        <v>77</v>
      </c>
      <c r="B90" s="31" t="s">
        <v>78</v>
      </c>
      <c r="C90" s="70">
        <v>1600</v>
      </c>
      <c r="D90" s="93">
        <v>1030</v>
      </c>
      <c r="E90" s="118">
        <f>C90+D90</f>
        <v>2630</v>
      </c>
      <c r="G90" s="4"/>
    </row>
    <row r="91" spans="1:16" s="9" customFormat="1" ht="55.2" x14ac:dyDescent="0.25">
      <c r="A91" s="26" t="s">
        <v>139</v>
      </c>
      <c r="B91" s="31" t="s">
        <v>140</v>
      </c>
      <c r="C91" s="70">
        <v>15182.621999999999</v>
      </c>
      <c r="D91" s="93">
        <v>-1319.2124200000001</v>
      </c>
      <c r="E91" s="70">
        <f t="shared" ref="E91:E93" si="8">C91+D91</f>
        <v>13863.40958</v>
      </c>
      <c r="G91" s="4"/>
    </row>
    <row r="92" spans="1:16" s="9" customFormat="1" ht="55.2" x14ac:dyDescent="0.25">
      <c r="A92" s="26" t="s">
        <v>141</v>
      </c>
      <c r="B92" s="31" t="s">
        <v>142</v>
      </c>
      <c r="C92" s="70">
        <v>1060.3</v>
      </c>
      <c r="D92" s="87"/>
      <c r="E92" s="118">
        <f t="shared" si="8"/>
        <v>1060.3</v>
      </c>
      <c r="G92" s="4"/>
    </row>
    <row r="93" spans="1:16" s="9" customFormat="1" ht="27.6" x14ac:dyDescent="0.25">
      <c r="A93" s="26" t="s">
        <v>155</v>
      </c>
      <c r="B93" s="31" t="s">
        <v>156</v>
      </c>
      <c r="C93" s="70"/>
      <c r="D93" s="117">
        <v>1134.0350000000001</v>
      </c>
      <c r="E93" s="118">
        <f t="shared" si="8"/>
        <v>1134.0350000000001</v>
      </c>
      <c r="G93" s="4"/>
    </row>
    <row r="94" spans="1:16" s="3" customFormat="1" ht="24" customHeight="1" x14ac:dyDescent="0.25">
      <c r="A94" s="37"/>
      <c r="B94" s="33" t="s">
        <v>79</v>
      </c>
      <c r="C94" s="91">
        <f>C13+C41</f>
        <v>625225.82241999998</v>
      </c>
      <c r="D94" s="90">
        <f>D13+D41</f>
        <v>2068.5942799999984</v>
      </c>
      <c r="E94" s="100">
        <f>E13+E41</f>
        <v>632281.44170000008</v>
      </c>
      <c r="G94" s="4"/>
    </row>
    <row r="95" spans="1:16" s="14" customFormat="1" x14ac:dyDescent="0.25">
      <c r="A95" s="50" t="s">
        <v>80</v>
      </c>
      <c r="B95" s="53"/>
      <c r="C95" s="53"/>
      <c r="D95" s="80"/>
      <c r="E95" s="51"/>
      <c r="F95" s="13"/>
      <c r="G95" s="4"/>
      <c r="H95" s="13"/>
      <c r="I95" s="13"/>
      <c r="J95" s="13"/>
      <c r="K95" s="13"/>
      <c r="L95" s="13"/>
      <c r="M95" s="13"/>
      <c r="N95" s="13"/>
      <c r="O95" s="13"/>
      <c r="P95" s="13"/>
    </row>
    <row r="96" spans="1:16" s="14" customFormat="1" ht="13.2" x14ac:dyDescent="0.25">
      <c r="A96" s="12"/>
      <c r="B96" s="54"/>
      <c r="C96" s="54"/>
      <c r="D96" s="81"/>
      <c r="E96" s="35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</row>
    <row r="97" spans="2:5" x14ac:dyDescent="0.25">
      <c r="B97" s="55"/>
      <c r="C97" s="55"/>
      <c r="E97" s="74"/>
    </row>
    <row r="98" spans="2:5" x14ac:dyDescent="0.25">
      <c r="B98" s="55"/>
      <c r="C98" s="83"/>
    </row>
    <row r="99" spans="2:5" x14ac:dyDescent="0.25">
      <c r="B99" s="55"/>
      <c r="C99" s="55"/>
      <c r="E99" s="82"/>
    </row>
    <row r="100" spans="2:5" x14ac:dyDescent="0.25">
      <c r="B100" s="55"/>
      <c r="C100" s="55"/>
    </row>
    <row r="101" spans="2:5" x14ac:dyDescent="0.25">
      <c r="B101" s="55"/>
      <c r="C101" s="55"/>
    </row>
    <row r="102" spans="2:5" x14ac:dyDescent="0.25">
      <c r="B102" s="55"/>
      <c r="C102" s="107"/>
      <c r="E102" s="74"/>
    </row>
    <row r="103" spans="2:5" x14ac:dyDescent="0.25">
      <c r="B103" s="55"/>
      <c r="C103" s="55"/>
      <c r="D103" s="110"/>
    </row>
    <row r="104" spans="2:5" x14ac:dyDescent="0.25">
      <c r="B104" s="55"/>
      <c r="C104" s="55"/>
    </row>
    <row r="105" spans="2:5" x14ac:dyDescent="0.25">
      <c r="B105" s="55"/>
      <c r="C105" s="55"/>
    </row>
    <row r="106" spans="2:5" x14ac:dyDescent="0.25">
      <c r="B106" s="55"/>
      <c r="C106" s="55"/>
      <c r="E106" s="109"/>
    </row>
    <row r="107" spans="2:5" x14ac:dyDescent="0.25">
      <c r="B107" s="55"/>
      <c r="C107" s="55"/>
    </row>
    <row r="108" spans="2:5" x14ac:dyDescent="0.25">
      <c r="B108" s="55"/>
      <c r="C108" s="55"/>
    </row>
    <row r="109" spans="2:5" x14ac:dyDescent="0.25">
      <c r="B109" s="55"/>
      <c r="C109" s="55"/>
    </row>
    <row r="110" spans="2:5" x14ac:dyDescent="0.25">
      <c r="B110" s="55"/>
      <c r="C110" s="55"/>
    </row>
    <row r="111" spans="2:5" x14ac:dyDescent="0.25">
      <c r="B111" s="55"/>
      <c r="C111" s="55"/>
    </row>
    <row r="112" spans="2:5" x14ac:dyDescent="0.25">
      <c r="B112" s="55"/>
      <c r="C112" s="55"/>
    </row>
    <row r="113" spans="2:3" x14ac:dyDescent="0.25">
      <c r="B113" s="55"/>
      <c r="C113" s="55"/>
    </row>
    <row r="114" spans="2:3" x14ac:dyDescent="0.25">
      <c r="B114" s="55"/>
      <c r="C114" s="55"/>
    </row>
    <row r="115" spans="2:3" x14ac:dyDescent="0.25">
      <c r="B115" s="55"/>
      <c r="C115" s="55"/>
    </row>
    <row r="116" spans="2:3" x14ac:dyDescent="0.25">
      <c r="B116" s="55"/>
      <c r="C116" s="55"/>
    </row>
    <row r="117" spans="2:3" x14ac:dyDescent="0.25">
      <c r="B117" s="55"/>
      <c r="C117" s="55"/>
    </row>
    <row r="118" spans="2:3" x14ac:dyDescent="0.25">
      <c r="B118" s="55"/>
      <c r="C118" s="55"/>
    </row>
    <row r="119" spans="2:3" x14ac:dyDescent="0.25">
      <c r="B119" s="55"/>
      <c r="C119" s="55"/>
    </row>
    <row r="120" spans="2:3" x14ac:dyDescent="0.25">
      <c r="B120" s="55"/>
      <c r="C120" s="55"/>
    </row>
    <row r="121" spans="2:3" x14ac:dyDescent="0.25">
      <c r="B121" s="55"/>
      <c r="C121" s="55"/>
    </row>
    <row r="122" spans="2:3" x14ac:dyDescent="0.25">
      <c r="B122" s="55"/>
      <c r="C122" s="55"/>
    </row>
    <row r="123" spans="2:3" x14ac:dyDescent="0.25">
      <c r="B123" s="55"/>
      <c r="C123" s="55"/>
    </row>
    <row r="124" spans="2:3" x14ac:dyDescent="0.25">
      <c r="B124" s="55"/>
      <c r="C124" s="55"/>
    </row>
    <row r="125" spans="2:3" x14ac:dyDescent="0.25">
      <c r="B125" s="55"/>
      <c r="C125" s="55"/>
    </row>
    <row r="126" spans="2:3" x14ac:dyDescent="0.25">
      <c r="B126" s="55"/>
      <c r="C126" s="55"/>
    </row>
    <row r="127" spans="2:3" x14ac:dyDescent="0.25">
      <c r="B127" s="55"/>
      <c r="C127" s="55"/>
    </row>
    <row r="128" spans="2:3" x14ac:dyDescent="0.25">
      <c r="B128" s="55"/>
      <c r="C128" s="55"/>
    </row>
    <row r="129" spans="2:3" x14ac:dyDescent="0.25">
      <c r="B129" s="55"/>
      <c r="C129" s="55"/>
    </row>
    <row r="130" spans="2:3" x14ac:dyDescent="0.25">
      <c r="B130" s="55"/>
      <c r="C130" s="55"/>
    </row>
    <row r="131" spans="2:3" x14ac:dyDescent="0.25">
      <c r="B131" s="55"/>
      <c r="C131" s="55"/>
    </row>
    <row r="132" spans="2:3" x14ac:dyDescent="0.25">
      <c r="B132" s="55"/>
      <c r="C132" s="55"/>
    </row>
    <row r="133" spans="2:3" x14ac:dyDescent="0.25">
      <c r="B133" s="55"/>
      <c r="C133" s="55"/>
    </row>
    <row r="134" spans="2:3" x14ac:dyDescent="0.25">
      <c r="B134" s="55"/>
      <c r="C134" s="55"/>
    </row>
    <row r="135" spans="2:3" x14ac:dyDescent="0.25">
      <c r="B135" s="55"/>
      <c r="C135" s="55"/>
    </row>
    <row r="136" spans="2:3" x14ac:dyDescent="0.25">
      <c r="B136" s="55"/>
      <c r="C136" s="55"/>
    </row>
    <row r="137" spans="2:3" x14ac:dyDescent="0.25">
      <c r="B137" s="55"/>
      <c r="C137" s="55"/>
    </row>
    <row r="138" spans="2:3" x14ac:dyDescent="0.25">
      <c r="B138" s="55"/>
      <c r="C138" s="55"/>
    </row>
    <row r="139" spans="2:3" x14ac:dyDescent="0.25">
      <c r="B139" s="55"/>
      <c r="C139" s="55"/>
    </row>
    <row r="140" spans="2:3" x14ac:dyDescent="0.25">
      <c r="B140" s="55"/>
      <c r="C140" s="55"/>
    </row>
    <row r="141" spans="2:3" x14ac:dyDescent="0.25">
      <c r="B141" s="55"/>
      <c r="C141" s="55"/>
    </row>
    <row r="142" spans="2:3" x14ac:dyDescent="0.25">
      <c r="B142" s="55"/>
      <c r="C142" s="55"/>
    </row>
    <row r="143" spans="2:3" x14ac:dyDescent="0.25">
      <c r="B143" s="55"/>
      <c r="C143" s="55"/>
    </row>
    <row r="144" spans="2:3" x14ac:dyDescent="0.25">
      <c r="B144" s="55"/>
      <c r="C144" s="55"/>
    </row>
    <row r="145" spans="2:3" x14ac:dyDescent="0.25">
      <c r="B145" s="55"/>
      <c r="C145" s="55"/>
    </row>
    <row r="146" spans="2:3" x14ac:dyDescent="0.25">
      <c r="B146" s="55"/>
      <c r="C146" s="55"/>
    </row>
    <row r="147" spans="2:3" x14ac:dyDescent="0.25">
      <c r="B147" s="55"/>
      <c r="C147" s="55"/>
    </row>
    <row r="148" spans="2:3" x14ac:dyDescent="0.25">
      <c r="B148" s="55"/>
      <c r="C148" s="55"/>
    </row>
    <row r="149" spans="2:3" x14ac:dyDescent="0.25">
      <c r="B149" s="55"/>
      <c r="C149" s="55"/>
    </row>
    <row r="150" spans="2:3" x14ac:dyDescent="0.25">
      <c r="B150" s="55"/>
      <c r="C150" s="55"/>
    </row>
    <row r="151" spans="2:3" x14ac:dyDescent="0.25">
      <c r="B151" s="55"/>
      <c r="C151" s="55"/>
    </row>
    <row r="152" spans="2:3" x14ac:dyDescent="0.25">
      <c r="B152" s="55"/>
      <c r="C152" s="55"/>
    </row>
    <row r="153" spans="2:3" x14ac:dyDescent="0.25">
      <c r="B153" s="55"/>
      <c r="C153" s="55"/>
    </row>
    <row r="154" spans="2:3" x14ac:dyDescent="0.25">
      <c r="B154" s="55"/>
      <c r="C154" s="55"/>
    </row>
    <row r="155" spans="2:3" x14ac:dyDescent="0.25">
      <c r="B155" s="55"/>
      <c r="C155" s="55"/>
    </row>
    <row r="156" spans="2:3" x14ac:dyDescent="0.25">
      <c r="B156" s="55"/>
      <c r="C156" s="55"/>
    </row>
    <row r="157" spans="2:3" x14ac:dyDescent="0.25">
      <c r="B157" s="55"/>
      <c r="C157" s="55"/>
    </row>
    <row r="158" spans="2:3" x14ac:dyDescent="0.25">
      <c r="B158" s="55"/>
      <c r="C158" s="55"/>
    </row>
    <row r="159" spans="2:3" x14ac:dyDescent="0.25">
      <c r="B159" s="55"/>
      <c r="C159" s="55"/>
    </row>
    <row r="160" spans="2:3" x14ac:dyDescent="0.25">
      <c r="B160" s="55"/>
      <c r="C160" s="55"/>
    </row>
    <row r="161" spans="2:3" x14ac:dyDescent="0.25">
      <c r="B161" s="55"/>
      <c r="C161" s="55"/>
    </row>
    <row r="162" spans="2:3" x14ac:dyDescent="0.25">
      <c r="B162" s="55"/>
      <c r="C162" s="55"/>
    </row>
    <row r="163" spans="2:3" x14ac:dyDescent="0.25">
      <c r="B163" s="55"/>
      <c r="C163" s="55"/>
    </row>
    <row r="164" spans="2:3" x14ac:dyDescent="0.25">
      <c r="B164" s="55"/>
      <c r="C164" s="55"/>
    </row>
    <row r="165" spans="2:3" x14ac:dyDescent="0.25">
      <c r="B165" s="55"/>
      <c r="C165" s="55"/>
    </row>
    <row r="166" spans="2:3" x14ac:dyDescent="0.25">
      <c r="B166" s="55"/>
      <c r="C166" s="55"/>
    </row>
    <row r="167" spans="2:3" x14ac:dyDescent="0.25">
      <c r="B167" s="55"/>
      <c r="C167" s="55"/>
    </row>
    <row r="168" spans="2:3" x14ac:dyDescent="0.25">
      <c r="B168" s="55"/>
      <c r="C168" s="55"/>
    </row>
    <row r="169" spans="2:3" x14ac:dyDescent="0.25">
      <c r="B169" s="55"/>
      <c r="C169" s="55"/>
    </row>
    <row r="170" spans="2:3" x14ac:dyDescent="0.25">
      <c r="B170" s="55"/>
      <c r="C170" s="55"/>
    </row>
    <row r="171" spans="2:3" x14ac:dyDescent="0.25">
      <c r="B171" s="55"/>
      <c r="C171" s="55"/>
    </row>
    <row r="172" spans="2:3" x14ac:dyDescent="0.25">
      <c r="B172" s="55"/>
      <c r="C172" s="55"/>
    </row>
    <row r="173" spans="2:3" x14ac:dyDescent="0.25">
      <c r="B173" s="55"/>
      <c r="C173" s="55"/>
    </row>
    <row r="174" spans="2:3" x14ac:dyDescent="0.25">
      <c r="B174" s="55"/>
      <c r="C174" s="55"/>
    </row>
    <row r="175" spans="2:3" x14ac:dyDescent="0.25">
      <c r="B175" s="55"/>
      <c r="C175" s="55"/>
    </row>
    <row r="176" spans="2:3" x14ac:dyDescent="0.25">
      <c r="B176" s="55"/>
      <c r="C176" s="55"/>
    </row>
    <row r="177" spans="2:3" x14ac:dyDescent="0.25">
      <c r="B177" s="55"/>
      <c r="C177" s="55"/>
    </row>
    <row r="178" spans="2:3" x14ac:dyDescent="0.25">
      <c r="B178" s="55"/>
      <c r="C178" s="55"/>
    </row>
    <row r="179" spans="2:3" x14ac:dyDescent="0.25">
      <c r="B179" s="55"/>
      <c r="C179" s="55"/>
    </row>
    <row r="180" spans="2:3" x14ac:dyDescent="0.25">
      <c r="B180" s="55"/>
      <c r="C180" s="55"/>
    </row>
    <row r="181" spans="2:3" x14ac:dyDescent="0.25">
      <c r="B181" s="55"/>
      <c r="C181" s="55"/>
    </row>
    <row r="182" spans="2:3" x14ac:dyDescent="0.25">
      <c r="B182" s="55"/>
      <c r="C182" s="55"/>
    </row>
    <row r="183" spans="2:3" x14ac:dyDescent="0.25">
      <c r="B183" s="55"/>
      <c r="C183" s="55"/>
    </row>
    <row r="184" spans="2:3" x14ac:dyDescent="0.25">
      <c r="B184" s="55"/>
      <c r="C184" s="55"/>
    </row>
    <row r="185" spans="2:3" x14ac:dyDescent="0.25">
      <c r="B185" s="55"/>
      <c r="C185" s="55"/>
    </row>
    <row r="186" spans="2:3" x14ac:dyDescent="0.25">
      <c r="B186" s="55"/>
      <c r="C186" s="55"/>
    </row>
    <row r="187" spans="2:3" x14ac:dyDescent="0.25">
      <c r="B187" s="55"/>
      <c r="C187" s="55"/>
    </row>
    <row r="188" spans="2:3" x14ac:dyDescent="0.25">
      <c r="B188" s="55"/>
      <c r="C188" s="55"/>
    </row>
    <row r="189" spans="2:3" x14ac:dyDescent="0.25">
      <c r="B189" s="55"/>
      <c r="C189" s="55"/>
    </row>
    <row r="190" spans="2:3" x14ac:dyDescent="0.25">
      <c r="B190" s="55"/>
      <c r="C190" s="55"/>
    </row>
    <row r="191" spans="2:3" x14ac:dyDescent="0.25">
      <c r="B191" s="55"/>
      <c r="C191" s="55"/>
    </row>
    <row r="192" spans="2:3" x14ac:dyDescent="0.25">
      <c r="B192" s="55"/>
      <c r="C192" s="55"/>
    </row>
    <row r="193" spans="2:3" x14ac:dyDescent="0.25">
      <c r="B193" s="55"/>
      <c r="C193" s="55"/>
    </row>
    <row r="194" spans="2:3" x14ac:dyDescent="0.25">
      <c r="B194" s="55"/>
      <c r="C194" s="55"/>
    </row>
    <row r="195" spans="2:3" x14ac:dyDescent="0.25">
      <c r="B195" s="55"/>
      <c r="C195" s="55"/>
    </row>
    <row r="196" spans="2:3" x14ac:dyDescent="0.25">
      <c r="B196" s="55"/>
      <c r="C196" s="55"/>
    </row>
    <row r="197" spans="2:3" x14ac:dyDescent="0.25">
      <c r="B197" s="55"/>
      <c r="C197" s="55"/>
    </row>
    <row r="198" spans="2:3" x14ac:dyDescent="0.25">
      <c r="B198" s="55"/>
      <c r="C198" s="55"/>
    </row>
    <row r="199" spans="2:3" x14ac:dyDescent="0.25">
      <c r="B199" s="55"/>
      <c r="C199" s="55"/>
    </row>
    <row r="200" spans="2:3" x14ac:dyDescent="0.25">
      <c r="B200" s="55"/>
      <c r="C200" s="55"/>
    </row>
    <row r="201" spans="2:3" x14ac:dyDescent="0.25">
      <c r="B201" s="55"/>
      <c r="C201" s="55"/>
    </row>
    <row r="202" spans="2:3" x14ac:dyDescent="0.25">
      <c r="B202" s="55"/>
      <c r="C202" s="55"/>
    </row>
    <row r="203" spans="2:3" x14ac:dyDescent="0.25">
      <c r="B203" s="55"/>
      <c r="C203" s="55"/>
    </row>
    <row r="204" spans="2:3" x14ac:dyDescent="0.25">
      <c r="B204" s="55"/>
      <c r="C204" s="55"/>
    </row>
    <row r="205" spans="2:3" x14ac:dyDescent="0.25">
      <c r="B205" s="55"/>
      <c r="C205" s="55"/>
    </row>
    <row r="206" spans="2:3" x14ac:dyDescent="0.25">
      <c r="B206" s="55"/>
      <c r="C206" s="55"/>
    </row>
    <row r="207" spans="2:3" x14ac:dyDescent="0.25">
      <c r="B207" s="55"/>
      <c r="C207" s="55"/>
    </row>
    <row r="208" spans="2:3" x14ac:dyDescent="0.25">
      <c r="B208" s="55"/>
      <c r="C208" s="55"/>
    </row>
    <row r="209" spans="2:3" x14ac:dyDescent="0.25">
      <c r="B209" s="55"/>
      <c r="C209" s="55"/>
    </row>
    <row r="210" spans="2:3" x14ac:dyDescent="0.25">
      <c r="B210" s="55"/>
      <c r="C210" s="55"/>
    </row>
    <row r="211" spans="2:3" x14ac:dyDescent="0.25">
      <c r="B211" s="55"/>
      <c r="C211" s="55"/>
    </row>
    <row r="212" spans="2:3" x14ac:dyDescent="0.25">
      <c r="B212" s="55"/>
      <c r="C212" s="55"/>
    </row>
    <row r="213" spans="2:3" x14ac:dyDescent="0.25">
      <c r="B213" s="55"/>
      <c r="C213" s="55"/>
    </row>
    <row r="214" spans="2:3" x14ac:dyDescent="0.25">
      <c r="B214" s="55"/>
      <c r="C214" s="55"/>
    </row>
    <row r="215" spans="2:3" x14ac:dyDescent="0.25">
      <c r="B215" s="55"/>
      <c r="C215" s="55"/>
    </row>
    <row r="216" spans="2:3" x14ac:dyDescent="0.25">
      <c r="B216" s="55"/>
      <c r="C216" s="55"/>
    </row>
    <row r="217" spans="2:3" x14ac:dyDescent="0.25">
      <c r="B217" s="55"/>
      <c r="C217" s="55"/>
    </row>
    <row r="218" spans="2:3" x14ac:dyDescent="0.25">
      <c r="B218" s="55"/>
      <c r="C218" s="55"/>
    </row>
    <row r="219" spans="2:3" x14ac:dyDescent="0.25">
      <c r="B219" s="55"/>
      <c r="C219" s="55"/>
    </row>
    <row r="220" spans="2:3" x14ac:dyDescent="0.25">
      <c r="B220" s="55"/>
      <c r="C220" s="55"/>
    </row>
    <row r="221" spans="2:3" x14ac:dyDescent="0.25">
      <c r="B221" s="55"/>
      <c r="C221" s="55"/>
    </row>
    <row r="222" spans="2:3" x14ac:dyDescent="0.25">
      <c r="B222" s="55"/>
      <c r="C222" s="55"/>
    </row>
    <row r="223" spans="2:3" x14ac:dyDescent="0.25">
      <c r="B223" s="55"/>
      <c r="C223" s="55"/>
    </row>
    <row r="224" spans="2:3" x14ac:dyDescent="0.25">
      <c r="B224" s="55"/>
      <c r="C224" s="55"/>
    </row>
    <row r="225" spans="2:3" x14ac:dyDescent="0.25">
      <c r="B225" s="55"/>
      <c r="C225" s="55"/>
    </row>
    <row r="226" spans="2:3" x14ac:dyDescent="0.25">
      <c r="B226" s="55"/>
      <c r="C226" s="55"/>
    </row>
    <row r="227" spans="2:3" x14ac:dyDescent="0.25">
      <c r="B227" s="55"/>
      <c r="C227" s="55"/>
    </row>
    <row r="228" spans="2:3" x14ac:dyDescent="0.25">
      <c r="B228" s="55"/>
      <c r="C228" s="55"/>
    </row>
    <row r="229" spans="2:3" x14ac:dyDescent="0.25">
      <c r="B229" s="55"/>
      <c r="C229" s="55"/>
    </row>
    <row r="230" spans="2:3" x14ac:dyDescent="0.25">
      <c r="B230" s="55"/>
      <c r="C230" s="55"/>
    </row>
    <row r="231" spans="2:3" x14ac:dyDescent="0.25">
      <c r="B231" s="55"/>
      <c r="C231" s="55"/>
    </row>
    <row r="232" spans="2:3" x14ac:dyDescent="0.25">
      <c r="B232" s="55"/>
      <c r="C232" s="55"/>
    </row>
    <row r="233" spans="2:3" x14ac:dyDescent="0.25">
      <c r="B233" s="55"/>
      <c r="C233" s="55"/>
    </row>
    <row r="234" spans="2:3" x14ac:dyDescent="0.25">
      <c r="B234" s="55"/>
      <c r="C234" s="55"/>
    </row>
    <row r="235" spans="2:3" x14ac:dyDescent="0.25">
      <c r="B235" s="55"/>
      <c r="C235" s="55"/>
    </row>
    <row r="236" spans="2:3" x14ac:dyDescent="0.25">
      <c r="B236" s="55"/>
      <c r="C236" s="55"/>
    </row>
    <row r="237" spans="2:3" x14ac:dyDescent="0.25">
      <c r="B237" s="55"/>
      <c r="C237" s="55"/>
    </row>
    <row r="238" spans="2:3" x14ac:dyDescent="0.25">
      <c r="B238" s="55"/>
      <c r="C238" s="55"/>
    </row>
    <row r="239" spans="2:3" x14ac:dyDescent="0.25">
      <c r="B239" s="55"/>
      <c r="C239" s="55"/>
    </row>
    <row r="240" spans="2:3" x14ac:dyDescent="0.25">
      <c r="B240" s="55"/>
      <c r="C240" s="55"/>
    </row>
    <row r="241" spans="2:3" x14ac:dyDescent="0.25">
      <c r="B241" s="55"/>
      <c r="C241" s="55"/>
    </row>
    <row r="242" spans="2:3" x14ac:dyDescent="0.25">
      <c r="B242" s="55"/>
      <c r="C242" s="55"/>
    </row>
    <row r="243" spans="2:3" x14ac:dyDescent="0.25">
      <c r="B243" s="55"/>
      <c r="C243" s="55"/>
    </row>
    <row r="244" spans="2:3" x14ac:dyDescent="0.25">
      <c r="B244" s="55"/>
      <c r="C244" s="55"/>
    </row>
    <row r="245" spans="2:3" x14ac:dyDescent="0.25">
      <c r="B245" s="55"/>
      <c r="C245" s="55"/>
    </row>
    <row r="246" spans="2:3" x14ac:dyDescent="0.25">
      <c r="B246" s="55"/>
      <c r="C246" s="55"/>
    </row>
    <row r="247" spans="2:3" x14ac:dyDescent="0.25">
      <c r="B247" s="55"/>
      <c r="C247" s="55"/>
    </row>
    <row r="248" spans="2:3" x14ac:dyDescent="0.25">
      <c r="B248" s="55"/>
      <c r="C248" s="55"/>
    </row>
    <row r="249" spans="2:3" x14ac:dyDescent="0.25">
      <c r="B249" s="55"/>
      <c r="C249" s="55"/>
    </row>
    <row r="250" spans="2:3" x14ac:dyDescent="0.25">
      <c r="B250" s="55"/>
      <c r="C250" s="55"/>
    </row>
    <row r="251" spans="2:3" x14ac:dyDescent="0.25">
      <c r="B251" s="55"/>
      <c r="C251" s="55"/>
    </row>
    <row r="252" spans="2:3" x14ac:dyDescent="0.25">
      <c r="B252" s="55"/>
      <c r="C252" s="55"/>
    </row>
    <row r="253" spans="2:3" x14ac:dyDescent="0.25">
      <c r="B253" s="55"/>
      <c r="C253" s="55"/>
    </row>
    <row r="254" spans="2:3" x14ac:dyDescent="0.25">
      <c r="B254" s="55"/>
      <c r="C254" s="55"/>
    </row>
    <row r="255" spans="2:3" x14ac:dyDescent="0.25">
      <c r="B255" s="55"/>
      <c r="C255" s="55"/>
    </row>
    <row r="256" spans="2:3" x14ac:dyDescent="0.25">
      <c r="B256" s="55"/>
      <c r="C256" s="55"/>
    </row>
  </sheetData>
  <mergeCells count="4">
    <mergeCell ref="A8:E8"/>
    <mergeCell ref="A9:E9"/>
    <mergeCell ref="B6:E6"/>
    <mergeCell ref="B5:E5"/>
  </mergeCells>
  <pageMargins left="0.51181102362204722" right="0.15748031496062992" top="0.43307086614173229" bottom="7.874015748031496E-2" header="0.15748031496062992" footer="0.15748031496062992"/>
  <pageSetup paperSize="9" scale="71" fitToHeight="0" orientation="portrait" useFirstPageNumber="1" r:id="rId1"/>
  <headerFooter alignWithMargins="0">
    <oddHeader>&amp;R&amp;P</oddHeader>
  </headerFooter>
  <rowBreaks count="2" manualBreakCount="2">
    <brk id="46" max="4" man="1"/>
    <brk id="7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8"/>
  <sheetViews>
    <sheetView tabSelected="1" topLeftCell="A139" workbookViewId="0">
      <selection activeCell="I264" sqref="I264"/>
    </sheetView>
  </sheetViews>
  <sheetFormatPr defaultColWidth="9.109375" defaultRowHeight="13.8" x14ac:dyDescent="0.25"/>
  <cols>
    <col min="1" max="1" width="21" style="122" customWidth="1"/>
    <col min="2" max="2" width="42" style="122" customWidth="1"/>
    <col min="3" max="3" width="13.88671875" style="126" customWidth="1"/>
    <col min="4" max="4" width="15.33203125" style="126" customWidth="1"/>
    <col min="5" max="5" width="13.44140625" style="126" customWidth="1"/>
    <col min="6" max="6" width="15.44140625" style="126" customWidth="1"/>
    <col min="7" max="7" width="8.6640625" style="126" customWidth="1"/>
    <col min="8" max="8" width="13.88671875" style="127" customWidth="1"/>
    <col min="9" max="9" width="15.77734375" style="122" customWidth="1"/>
    <col min="10" max="10" width="11.88671875" style="122" customWidth="1"/>
    <col min="11" max="16384" width="9.109375" style="122"/>
  </cols>
  <sheetData>
    <row r="1" spans="1:29" ht="15.6" x14ac:dyDescent="0.3">
      <c r="A1" s="120"/>
      <c r="B1" s="210" t="s">
        <v>157</v>
      </c>
      <c r="C1" s="210"/>
      <c r="D1" s="210"/>
      <c r="E1" s="210"/>
      <c r="F1" s="210"/>
      <c r="G1" s="210"/>
      <c r="H1" s="210"/>
      <c r="I1" s="121"/>
    </row>
    <row r="2" spans="1:29" ht="15.6" x14ac:dyDescent="0.3">
      <c r="A2" s="120"/>
      <c r="B2" s="209" t="s">
        <v>158</v>
      </c>
      <c r="C2" s="209"/>
      <c r="D2" s="209"/>
      <c r="E2" s="209"/>
      <c r="F2" s="209"/>
      <c r="G2" s="209"/>
      <c r="H2" s="209"/>
      <c r="J2" s="121"/>
    </row>
    <row r="3" spans="1:29" ht="15.6" x14ac:dyDescent="0.3">
      <c r="A3" s="120"/>
      <c r="B3" s="211" t="s">
        <v>2</v>
      </c>
      <c r="C3" s="211"/>
      <c r="D3" s="211"/>
      <c r="E3" s="211"/>
      <c r="F3" s="211"/>
      <c r="G3" s="211"/>
      <c r="H3" s="211"/>
      <c r="J3" s="121"/>
    </row>
    <row r="4" spans="1:29" ht="15.6" x14ac:dyDescent="0.3">
      <c r="B4" s="209" t="s">
        <v>159</v>
      </c>
      <c r="C4" s="209"/>
      <c r="D4" s="209"/>
      <c r="E4" s="209"/>
      <c r="F4" s="209"/>
      <c r="G4" s="209"/>
      <c r="H4" s="209"/>
      <c r="I4" s="123"/>
      <c r="J4" s="121"/>
    </row>
    <row r="5" spans="1:29" ht="15.6" x14ac:dyDescent="0.3">
      <c r="B5" s="209" t="s">
        <v>160</v>
      </c>
      <c r="C5" s="209"/>
      <c r="D5" s="209"/>
      <c r="E5" s="209"/>
      <c r="F5" s="209"/>
      <c r="G5" s="209"/>
      <c r="H5" s="209"/>
      <c r="I5" s="123"/>
      <c r="J5" s="121"/>
    </row>
    <row r="6" spans="1:29" s="1" customFormat="1" ht="15.75" customHeight="1" x14ac:dyDescent="0.3">
      <c r="A6" s="124"/>
      <c r="B6" s="209" t="s">
        <v>182</v>
      </c>
      <c r="C6" s="209"/>
      <c r="D6" s="209"/>
      <c r="E6" s="209"/>
      <c r="F6" s="209"/>
      <c r="G6" s="209"/>
      <c r="H6" s="209"/>
    </row>
    <row r="7" spans="1:29" x14ac:dyDescent="0.25">
      <c r="A7" s="203" t="s">
        <v>161</v>
      </c>
      <c r="B7" s="203"/>
      <c r="C7" s="203"/>
      <c r="D7" s="203"/>
      <c r="E7" s="203"/>
      <c r="F7" s="203"/>
      <c r="G7" s="203"/>
      <c r="H7" s="203"/>
    </row>
    <row r="8" spans="1:29" x14ac:dyDescent="0.25">
      <c r="A8" s="203" t="s">
        <v>162</v>
      </c>
      <c r="B8" s="203"/>
      <c r="C8" s="203"/>
      <c r="D8" s="203"/>
      <c r="E8" s="203"/>
      <c r="F8" s="203"/>
      <c r="G8" s="203"/>
      <c r="H8" s="203"/>
    </row>
    <row r="9" spans="1:29" x14ac:dyDescent="0.25">
      <c r="A9" s="125"/>
      <c r="B9" s="125"/>
      <c r="H9" s="127" t="s">
        <v>3</v>
      </c>
    </row>
    <row r="10" spans="1:29" ht="14.4" customHeight="1" x14ac:dyDescent="0.25">
      <c r="A10" s="204" t="s">
        <v>4</v>
      </c>
      <c r="B10" s="128" t="s">
        <v>5</v>
      </c>
      <c r="C10" s="205" t="s">
        <v>163</v>
      </c>
      <c r="D10" s="205"/>
      <c r="E10" s="205"/>
      <c r="F10" s="205"/>
      <c r="G10" s="205"/>
      <c r="H10" s="205"/>
    </row>
    <row r="11" spans="1:29" x14ac:dyDescent="0.25">
      <c r="A11" s="204"/>
      <c r="B11" s="129"/>
      <c r="C11" s="206" t="s">
        <v>164</v>
      </c>
      <c r="D11" s="207"/>
      <c r="E11" s="208"/>
      <c r="F11" s="206" t="s">
        <v>165</v>
      </c>
      <c r="G11" s="207"/>
      <c r="H11" s="208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</row>
    <row r="12" spans="1:29" x14ac:dyDescent="0.25">
      <c r="A12" s="88"/>
      <c r="B12" s="88"/>
      <c r="C12" s="131" t="s">
        <v>166</v>
      </c>
      <c r="D12" s="131" t="s">
        <v>146</v>
      </c>
      <c r="E12" s="131" t="s">
        <v>166</v>
      </c>
      <c r="F12" s="131" t="s">
        <v>166</v>
      </c>
      <c r="G12" s="131" t="s">
        <v>146</v>
      </c>
      <c r="H12" s="131" t="s">
        <v>166</v>
      </c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</row>
    <row r="13" spans="1:29" s="135" customFormat="1" ht="12" x14ac:dyDescent="0.25">
      <c r="A13" s="56">
        <v>1</v>
      </c>
      <c r="B13" s="132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</row>
    <row r="14" spans="1:29" s="140" customFormat="1" x14ac:dyDescent="0.25">
      <c r="A14" s="136" t="s">
        <v>7</v>
      </c>
      <c r="B14" s="137" t="s">
        <v>8</v>
      </c>
      <c r="C14" s="138">
        <f t="shared" ref="C14" si="0">C15+C16+C21+C25+C27+C30+C31+C34+C37+C40+C42+C43</f>
        <v>47111</v>
      </c>
      <c r="D14" s="188">
        <f t="shared" ref="D14:D77" si="1">E14-C14</f>
        <v>0</v>
      </c>
      <c r="E14" s="138">
        <f t="shared" ref="E14:H14" si="2">E15+E16+E21+E25+E27+E30+E31+E34+E37+E40+E42+E43</f>
        <v>47111</v>
      </c>
      <c r="F14" s="139">
        <f t="shared" si="2"/>
        <v>49462</v>
      </c>
      <c r="G14" s="188">
        <f t="shared" ref="G14:G77" si="3">H14-F14</f>
        <v>0</v>
      </c>
      <c r="H14" s="139">
        <f t="shared" si="2"/>
        <v>49462</v>
      </c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</row>
    <row r="15" spans="1:29" s="140" customFormat="1" x14ac:dyDescent="0.25">
      <c r="A15" s="136" t="s">
        <v>9</v>
      </c>
      <c r="B15" s="137" t="s">
        <v>10</v>
      </c>
      <c r="C15" s="138">
        <v>32670</v>
      </c>
      <c r="D15" s="188">
        <f t="shared" si="1"/>
        <v>0</v>
      </c>
      <c r="E15" s="138">
        <v>32670</v>
      </c>
      <c r="F15" s="139">
        <v>34304</v>
      </c>
      <c r="G15" s="188">
        <f t="shared" si="3"/>
        <v>0</v>
      </c>
      <c r="H15" s="139">
        <v>34304</v>
      </c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</row>
    <row r="16" spans="1:29" s="140" customFormat="1" ht="32.25" customHeight="1" x14ac:dyDescent="0.25">
      <c r="A16" s="136" t="s">
        <v>11</v>
      </c>
      <c r="B16" s="137" t="s">
        <v>12</v>
      </c>
      <c r="C16" s="138">
        <f t="shared" ref="C16" si="4">C18+C17+C19+C20</f>
        <v>10014</v>
      </c>
      <c r="D16" s="188">
        <f t="shared" si="1"/>
        <v>0</v>
      </c>
      <c r="E16" s="138">
        <f t="shared" ref="E16:H16" si="5">E18+E17+E19+E20</f>
        <v>10014</v>
      </c>
      <c r="F16" s="139">
        <f t="shared" si="5"/>
        <v>10606</v>
      </c>
      <c r="G16" s="188">
        <f t="shared" si="3"/>
        <v>0</v>
      </c>
      <c r="H16" s="139">
        <f t="shared" si="5"/>
        <v>10606</v>
      </c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</row>
    <row r="17" spans="1:29" s="140" customFormat="1" ht="29.25" customHeight="1" x14ac:dyDescent="0.25">
      <c r="A17" s="141" t="s">
        <v>13</v>
      </c>
      <c r="B17" s="142" t="s">
        <v>14</v>
      </c>
      <c r="C17" s="143">
        <v>4480</v>
      </c>
      <c r="D17" s="189">
        <f t="shared" si="1"/>
        <v>0</v>
      </c>
      <c r="E17" s="143">
        <v>4480</v>
      </c>
      <c r="F17" s="144">
        <v>4670</v>
      </c>
      <c r="G17" s="189">
        <f t="shared" si="3"/>
        <v>0</v>
      </c>
      <c r="H17" s="144">
        <v>4670</v>
      </c>
      <c r="I17" s="1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</row>
    <row r="18" spans="1:29" s="140" customFormat="1" ht="69" x14ac:dyDescent="0.25">
      <c r="A18" s="141" t="s">
        <v>15</v>
      </c>
      <c r="B18" s="142" t="s">
        <v>16</v>
      </c>
      <c r="C18" s="143">
        <v>25</v>
      </c>
      <c r="D18" s="189">
        <f t="shared" si="1"/>
        <v>0</v>
      </c>
      <c r="E18" s="143">
        <v>25</v>
      </c>
      <c r="F18" s="144">
        <v>27</v>
      </c>
      <c r="G18" s="189">
        <f t="shared" si="3"/>
        <v>0</v>
      </c>
      <c r="H18" s="144">
        <v>27</v>
      </c>
      <c r="I18" s="1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</row>
    <row r="19" spans="1:29" s="140" customFormat="1" ht="55.2" x14ac:dyDescent="0.25">
      <c r="A19" s="141" t="s">
        <v>17</v>
      </c>
      <c r="B19" s="142" t="s">
        <v>18</v>
      </c>
      <c r="C19" s="143">
        <v>5509</v>
      </c>
      <c r="D19" s="189">
        <f t="shared" si="1"/>
        <v>0</v>
      </c>
      <c r="E19" s="143">
        <v>5509</v>
      </c>
      <c r="F19" s="144">
        <v>5909</v>
      </c>
      <c r="G19" s="189">
        <f t="shared" si="3"/>
        <v>0</v>
      </c>
      <c r="H19" s="144">
        <v>5909</v>
      </c>
      <c r="I19" s="1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</row>
    <row r="20" spans="1:29" s="140" customFormat="1" ht="55.2" x14ac:dyDescent="0.25">
      <c r="A20" s="141" t="s">
        <v>19</v>
      </c>
      <c r="B20" s="142" t="s">
        <v>20</v>
      </c>
      <c r="C20" s="143">
        <v>0</v>
      </c>
      <c r="D20" s="189">
        <f t="shared" si="1"/>
        <v>0</v>
      </c>
      <c r="E20" s="143">
        <v>0</v>
      </c>
      <c r="F20" s="144">
        <v>0</v>
      </c>
      <c r="G20" s="189">
        <f t="shared" si="3"/>
        <v>0</v>
      </c>
      <c r="H20" s="144">
        <v>0</v>
      </c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</row>
    <row r="21" spans="1:29" s="140" customFormat="1" x14ac:dyDescent="0.25">
      <c r="A21" s="136" t="s">
        <v>21</v>
      </c>
      <c r="B21" s="137" t="s">
        <v>22</v>
      </c>
      <c r="C21" s="138">
        <f t="shared" ref="C21" si="6">C22+C23+C24</f>
        <v>1343</v>
      </c>
      <c r="D21" s="188">
        <f t="shared" si="1"/>
        <v>0</v>
      </c>
      <c r="E21" s="138">
        <f t="shared" ref="E21:H21" si="7">E22+E23+E24</f>
        <v>1343</v>
      </c>
      <c r="F21" s="139">
        <f t="shared" si="7"/>
        <v>1380</v>
      </c>
      <c r="G21" s="188">
        <f t="shared" si="3"/>
        <v>0</v>
      </c>
      <c r="H21" s="139">
        <f t="shared" si="7"/>
        <v>1380</v>
      </c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</row>
    <row r="22" spans="1:29" s="140" customFormat="1" ht="27.6" x14ac:dyDescent="0.25">
      <c r="A22" s="145">
        <v>1.05010000000001E+16</v>
      </c>
      <c r="B22" s="142" t="s">
        <v>95</v>
      </c>
      <c r="C22" s="143">
        <v>1120</v>
      </c>
      <c r="D22" s="189">
        <f t="shared" si="1"/>
        <v>0</v>
      </c>
      <c r="E22" s="143">
        <v>1120</v>
      </c>
      <c r="F22" s="144">
        <v>1154</v>
      </c>
      <c r="G22" s="189">
        <f t="shared" si="3"/>
        <v>0</v>
      </c>
      <c r="H22" s="144">
        <v>1154</v>
      </c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</row>
    <row r="23" spans="1:29" s="140" customFormat="1" x14ac:dyDescent="0.25">
      <c r="A23" s="141" t="s">
        <v>23</v>
      </c>
      <c r="B23" s="142" t="s">
        <v>24</v>
      </c>
      <c r="C23" s="143">
        <v>129</v>
      </c>
      <c r="D23" s="189">
        <f t="shared" si="1"/>
        <v>0</v>
      </c>
      <c r="E23" s="143">
        <v>129</v>
      </c>
      <c r="F23" s="144">
        <v>130</v>
      </c>
      <c r="G23" s="189">
        <f t="shared" si="3"/>
        <v>0</v>
      </c>
      <c r="H23" s="144">
        <v>130</v>
      </c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</row>
    <row r="24" spans="1:29" s="140" customFormat="1" ht="27.6" x14ac:dyDescent="0.25">
      <c r="A24" s="141" t="s">
        <v>25</v>
      </c>
      <c r="B24" s="142" t="s">
        <v>26</v>
      </c>
      <c r="C24" s="143">
        <v>94</v>
      </c>
      <c r="D24" s="189">
        <f t="shared" si="1"/>
        <v>0</v>
      </c>
      <c r="E24" s="143">
        <v>94</v>
      </c>
      <c r="F24" s="144">
        <v>96</v>
      </c>
      <c r="G24" s="189">
        <f t="shared" si="3"/>
        <v>0</v>
      </c>
      <c r="H24" s="144">
        <v>96</v>
      </c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</row>
    <row r="25" spans="1:29" s="140" customFormat="1" x14ac:dyDescent="0.25">
      <c r="A25" s="136" t="s">
        <v>27</v>
      </c>
      <c r="B25" s="137" t="s">
        <v>28</v>
      </c>
      <c r="C25" s="138">
        <f t="shared" ref="C25:H25" si="8">C26</f>
        <v>866</v>
      </c>
      <c r="D25" s="188">
        <f t="shared" si="1"/>
        <v>0</v>
      </c>
      <c r="E25" s="138">
        <f t="shared" si="8"/>
        <v>866</v>
      </c>
      <c r="F25" s="139">
        <f t="shared" si="8"/>
        <v>896</v>
      </c>
      <c r="G25" s="188">
        <f t="shared" si="3"/>
        <v>0</v>
      </c>
      <c r="H25" s="139">
        <f t="shared" si="8"/>
        <v>896</v>
      </c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</row>
    <row r="26" spans="1:29" s="140" customFormat="1" x14ac:dyDescent="0.25">
      <c r="A26" s="141" t="s">
        <v>29</v>
      </c>
      <c r="B26" s="142" t="s">
        <v>30</v>
      </c>
      <c r="C26" s="138">
        <v>866</v>
      </c>
      <c r="D26" s="188">
        <f t="shared" si="1"/>
        <v>0</v>
      </c>
      <c r="E26" s="138">
        <v>866</v>
      </c>
      <c r="F26" s="139">
        <v>896</v>
      </c>
      <c r="G26" s="188">
        <f t="shared" si="3"/>
        <v>0</v>
      </c>
      <c r="H26" s="139">
        <v>896</v>
      </c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</row>
    <row r="27" spans="1:29" s="140" customFormat="1" ht="27.6" x14ac:dyDescent="0.25">
      <c r="A27" s="136" t="s">
        <v>167</v>
      </c>
      <c r="B27" s="137" t="s">
        <v>168</v>
      </c>
      <c r="C27" s="138">
        <f>C28+C29</f>
        <v>0</v>
      </c>
      <c r="D27" s="188">
        <f t="shared" si="1"/>
        <v>0</v>
      </c>
      <c r="E27" s="138">
        <f>E28+E29</f>
        <v>0</v>
      </c>
      <c r="F27" s="139">
        <f>F28+F29</f>
        <v>0</v>
      </c>
      <c r="G27" s="188">
        <f t="shared" si="3"/>
        <v>0</v>
      </c>
      <c r="H27" s="139">
        <f>H28+H29</f>
        <v>0</v>
      </c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</row>
    <row r="28" spans="1:29" s="140" customFormat="1" x14ac:dyDescent="0.25">
      <c r="A28" s="141" t="s">
        <v>169</v>
      </c>
      <c r="B28" s="142" t="s">
        <v>170</v>
      </c>
      <c r="C28" s="143"/>
      <c r="D28" s="189">
        <f t="shared" si="1"/>
        <v>0</v>
      </c>
      <c r="E28" s="143"/>
      <c r="F28" s="144"/>
      <c r="G28" s="189">
        <f t="shared" si="3"/>
        <v>0</v>
      </c>
      <c r="H28" s="144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</row>
    <row r="29" spans="1:29" s="140" customFormat="1" ht="27.6" x14ac:dyDescent="0.25">
      <c r="A29" s="141" t="s">
        <v>171</v>
      </c>
      <c r="B29" s="146" t="s">
        <v>172</v>
      </c>
      <c r="C29" s="143"/>
      <c r="D29" s="189">
        <f t="shared" si="1"/>
        <v>0</v>
      </c>
      <c r="E29" s="143"/>
      <c r="F29" s="144"/>
      <c r="G29" s="189">
        <f t="shared" si="3"/>
        <v>0</v>
      </c>
      <c r="H29" s="144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9" s="140" customFormat="1" ht="20.25" customHeight="1" x14ac:dyDescent="0.25">
      <c r="A30" s="136" t="s">
        <v>31</v>
      </c>
      <c r="B30" s="147" t="s">
        <v>32</v>
      </c>
      <c r="C30" s="138">
        <v>542</v>
      </c>
      <c r="D30" s="188">
        <f t="shared" si="1"/>
        <v>0</v>
      </c>
      <c r="E30" s="138">
        <v>542</v>
      </c>
      <c r="F30" s="139">
        <v>550</v>
      </c>
      <c r="G30" s="188">
        <f t="shared" si="3"/>
        <v>0</v>
      </c>
      <c r="H30" s="139">
        <v>550</v>
      </c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</row>
    <row r="31" spans="1:29" s="140" customFormat="1" ht="41.4" x14ac:dyDescent="0.25">
      <c r="A31" s="136" t="s">
        <v>33</v>
      </c>
      <c r="B31" s="147" t="s">
        <v>34</v>
      </c>
      <c r="C31" s="138">
        <f t="shared" ref="C31" si="9">C32+C33</f>
        <v>890</v>
      </c>
      <c r="D31" s="188">
        <f t="shared" si="1"/>
        <v>0</v>
      </c>
      <c r="E31" s="138">
        <f t="shared" ref="E31:H31" si="10">E32+E33</f>
        <v>890</v>
      </c>
      <c r="F31" s="139">
        <f t="shared" si="10"/>
        <v>920</v>
      </c>
      <c r="G31" s="188">
        <f t="shared" si="3"/>
        <v>0</v>
      </c>
      <c r="H31" s="139">
        <f t="shared" si="10"/>
        <v>920</v>
      </c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</row>
    <row r="32" spans="1:29" s="140" customFormat="1" ht="55.2" x14ac:dyDescent="0.25">
      <c r="A32" s="141" t="s">
        <v>35</v>
      </c>
      <c r="B32" s="146" t="s">
        <v>36</v>
      </c>
      <c r="C32" s="148">
        <v>380</v>
      </c>
      <c r="D32" s="190">
        <f t="shared" si="1"/>
        <v>0</v>
      </c>
      <c r="E32" s="148">
        <v>380</v>
      </c>
      <c r="F32" s="149">
        <v>410</v>
      </c>
      <c r="G32" s="190">
        <f t="shared" si="3"/>
        <v>0</v>
      </c>
      <c r="H32" s="149">
        <v>410</v>
      </c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</row>
    <row r="33" spans="1:19" s="140" customFormat="1" ht="69" x14ac:dyDescent="0.25">
      <c r="A33" s="150">
        <v>1.11090450500001E+16</v>
      </c>
      <c r="B33" s="151" t="s">
        <v>37</v>
      </c>
      <c r="C33" s="148">
        <v>510</v>
      </c>
      <c r="D33" s="190">
        <f t="shared" si="1"/>
        <v>0</v>
      </c>
      <c r="E33" s="148">
        <v>510</v>
      </c>
      <c r="F33" s="149">
        <v>510</v>
      </c>
      <c r="G33" s="190">
        <f t="shared" si="3"/>
        <v>0</v>
      </c>
      <c r="H33" s="149">
        <v>510</v>
      </c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</row>
    <row r="34" spans="1:19" s="140" customFormat="1" x14ac:dyDescent="0.25">
      <c r="A34" s="136" t="s">
        <v>38</v>
      </c>
      <c r="B34" s="147" t="s">
        <v>39</v>
      </c>
      <c r="C34" s="152">
        <f t="shared" ref="C34" si="11">C35+C36</f>
        <v>317</v>
      </c>
      <c r="D34" s="191">
        <f t="shared" si="1"/>
        <v>0</v>
      </c>
      <c r="E34" s="152">
        <f t="shared" ref="E34:H34" si="12">E35+E36</f>
        <v>317</v>
      </c>
      <c r="F34" s="153">
        <f t="shared" si="12"/>
        <v>327</v>
      </c>
      <c r="G34" s="191">
        <f t="shared" si="3"/>
        <v>0</v>
      </c>
      <c r="H34" s="153">
        <f t="shared" si="12"/>
        <v>327</v>
      </c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</row>
    <row r="35" spans="1:19" s="140" customFormat="1" ht="27.6" x14ac:dyDescent="0.25">
      <c r="A35" s="141" t="s">
        <v>40</v>
      </c>
      <c r="B35" s="146" t="s">
        <v>41</v>
      </c>
      <c r="C35" s="148">
        <v>317</v>
      </c>
      <c r="D35" s="190">
        <f t="shared" si="1"/>
        <v>0</v>
      </c>
      <c r="E35" s="148">
        <v>317</v>
      </c>
      <c r="F35" s="149">
        <v>327</v>
      </c>
      <c r="G35" s="190">
        <f t="shared" si="3"/>
        <v>0</v>
      </c>
      <c r="H35" s="149">
        <v>327</v>
      </c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</row>
    <row r="36" spans="1:19" s="140" customFormat="1" x14ac:dyDescent="0.25">
      <c r="A36" s="141" t="s">
        <v>42</v>
      </c>
      <c r="B36" s="146" t="s">
        <v>43</v>
      </c>
      <c r="C36" s="152"/>
      <c r="D36" s="191">
        <f t="shared" si="1"/>
        <v>0</v>
      </c>
      <c r="E36" s="152"/>
      <c r="F36" s="153"/>
      <c r="G36" s="191">
        <f t="shared" si="3"/>
        <v>0</v>
      </c>
      <c r="H36" s="153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</row>
    <row r="37" spans="1:19" s="140" customFormat="1" ht="27.6" x14ac:dyDescent="0.25">
      <c r="A37" s="136" t="s">
        <v>44</v>
      </c>
      <c r="B37" s="147" t="s">
        <v>173</v>
      </c>
      <c r="C37" s="152">
        <f t="shared" ref="C37" si="13">C38+C39</f>
        <v>0</v>
      </c>
      <c r="D37" s="191">
        <f t="shared" si="1"/>
        <v>0</v>
      </c>
      <c r="E37" s="152">
        <f t="shared" ref="E37:H37" si="14">E38+E39</f>
        <v>0</v>
      </c>
      <c r="F37" s="153">
        <f t="shared" si="14"/>
        <v>0</v>
      </c>
      <c r="G37" s="191">
        <f t="shared" si="3"/>
        <v>0</v>
      </c>
      <c r="H37" s="153">
        <f t="shared" si="14"/>
        <v>0</v>
      </c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</row>
    <row r="38" spans="1:19" s="140" customFormat="1" ht="27.6" x14ac:dyDescent="0.25">
      <c r="A38" s="141" t="s">
        <v>45</v>
      </c>
      <c r="B38" s="146" t="s">
        <v>46</v>
      </c>
      <c r="C38" s="148"/>
      <c r="D38" s="190">
        <f t="shared" si="1"/>
        <v>0</v>
      </c>
      <c r="E38" s="148"/>
      <c r="F38" s="149"/>
      <c r="G38" s="190">
        <f t="shared" si="3"/>
        <v>0</v>
      </c>
      <c r="H38" s="149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</row>
    <row r="39" spans="1:19" s="140" customFormat="1" ht="27.6" x14ac:dyDescent="0.25">
      <c r="A39" s="141" t="s">
        <v>47</v>
      </c>
      <c r="B39" s="146" t="s">
        <v>48</v>
      </c>
      <c r="C39" s="152"/>
      <c r="D39" s="191">
        <f t="shared" si="1"/>
        <v>0</v>
      </c>
      <c r="E39" s="152"/>
      <c r="F39" s="153"/>
      <c r="G39" s="191">
        <f t="shared" si="3"/>
        <v>0</v>
      </c>
      <c r="H39" s="153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</row>
    <row r="40" spans="1:19" s="140" customFormat="1" ht="27.6" x14ac:dyDescent="0.25">
      <c r="A40" s="136" t="s">
        <v>49</v>
      </c>
      <c r="B40" s="147" t="s">
        <v>50</v>
      </c>
      <c r="C40" s="152">
        <f t="shared" ref="C40:H40" si="15">C41</f>
        <v>200</v>
      </c>
      <c r="D40" s="191">
        <f t="shared" si="1"/>
        <v>0</v>
      </c>
      <c r="E40" s="152">
        <f t="shared" si="15"/>
        <v>200</v>
      </c>
      <c r="F40" s="153">
        <f t="shared" si="15"/>
        <v>200</v>
      </c>
      <c r="G40" s="191">
        <f t="shared" si="3"/>
        <v>0</v>
      </c>
      <c r="H40" s="153">
        <f t="shared" si="15"/>
        <v>200</v>
      </c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</row>
    <row r="41" spans="1:19" s="140" customFormat="1" ht="27.6" x14ac:dyDescent="0.25">
      <c r="A41" s="145">
        <v>1.14060000000004E+16</v>
      </c>
      <c r="B41" s="146" t="s">
        <v>51</v>
      </c>
      <c r="C41" s="148">
        <v>200</v>
      </c>
      <c r="D41" s="190">
        <f t="shared" si="1"/>
        <v>0</v>
      </c>
      <c r="E41" s="148">
        <v>200</v>
      </c>
      <c r="F41" s="149">
        <v>200</v>
      </c>
      <c r="G41" s="190">
        <f t="shared" si="3"/>
        <v>0</v>
      </c>
      <c r="H41" s="149">
        <v>200</v>
      </c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</row>
    <row r="42" spans="1:19" s="140" customFormat="1" x14ac:dyDescent="0.25">
      <c r="A42" s="136" t="s">
        <v>52</v>
      </c>
      <c r="B42" s="147" t="s">
        <v>53</v>
      </c>
      <c r="C42" s="152">
        <v>269</v>
      </c>
      <c r="D42" s="191">
        <f t="shared" si="1"/>
        <v>0</v>
      </c>
      <c r="E42" s="152">
        <v>269</v>
      </c>
      <c r="F42" s="153">
        <v>279</v>
      </c>
      <c r="G42" s="191">
        <f t="shared" si="3"/>
        <v>0</v>
      </c>
      <c r="H42" s="153">
        <v>279</v>
      </c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</row>
    <row r="43" spans="1:19" s="140" customFormat="1" x14ac:dyDescent="0.25">
      <c r="A43" s="136" t="s">
        <v>54</v>
      </c>
      <c r="B43" s="154" t="s">
        <v>55</v>
      </c>
      <c r="C43" s="152">
        <f>C44</f>
        <v>0</v>
      </c>
      <c r="D43" s="191">
        <f t="shared" si="1"/>
        <v>0</v>
      </c>
      <c r="E43" s="152">
        <f>E44</f>
        <v>0</v>
      </c>
      <c r="F43" s="153">
        <f>F44</f>
        <v>0</v>
      </c>
      <c r="G43" s="191">
        <f t="shared" si="3"/>
        <v>0</v>
      </c>
      <c r="H43" s="153">
        <f>H44</f>
        <v>0</v>
      </c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</row>
    <row r="44" spans="1:19" s="140" customFormat="1" x14ac:dyDescent="0.25">
      <c r="A44" s="141" t="s">
        <v>56</v>
      </c>
      <c r="B44" s="155" t="s">
        <v>57</v>
      </c>
      <c r="C44" s="152"/>
      <c r="D44" s="191">
        <f t="shared" si="1"/>
        <v>0</v>
      </c>
      <c r="E44" s="152"/>
      <c r="F44" s="153"/>
      <c r="G44" s="191">
        <f t="shared" si="3"/>
        <v>0</v>
      </c>
      <c r="H44" s="153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</row>
    <row r="45" spans="1:19" s="7" customFormat="1" x14ac:dyDescent="0.25">
      <c r="A45" s="136" t="s">
        <v>58</v>
      </c>
      <c r="B45" s="156" t="s">
        <v>59</v>
      </c>
      <c r="C45" s="157">
        <f t="shared" ref="C45:H45" si="16">C46</f>
        <v>482675.79739999992</v>
      </c>
      <c r="D45" s="192">
        <f t="shared" si="1"/>
        <v>-1270.9175500000129</v>
      </c>
      <c r="E45" s="157">
        <f t="shared" si="16"/>
        <v>481404.87984999991</v>
      </c>
      <c r="F45" s="157">
        <f t="shared" si="16"/>
        <v>534289.99919999996</v>
      </c>
      <c r="G45" s="192">
        <f t="shared" si="3"/>
        <v>0</v>
      </c>
      <c r="H45" s="157">
        <f t="shared" si="16"/>
        <v>534289.99919999996</v>
      </c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19" s="8" customFormat="1" ht="27.6" x14ac:dyDescent="0.25">
      <c r="A46" s="141" t="s">
        <v>60</v>
      </c>
      <c r="B46" s="158" t="s">
        <v>61</v>
      </c>
      <c r="C46" s="159">
        <f t="shared" ref="C46" si="17">C47+C50+C67+C93</f>
        <v>482675.79739999992</v>
      </c>
      <c r="D46" s="193">
        <f t="shared" si="1"/>
        <v>-1270.9175500000129</v>
      </c>
      <c r="E46" s="159">
        <f t="shared" ref="E46:H46" si="18">E47+E50+E67+E93</f>
        <v>481404.87984999991</v>
      </c>
      <c r="F46" s="159">
        <f t="shared" si="18"/>
        <v>534289.99919999996</v>
      </c>
      <c r="G46" s="193">
        <f t="shared" si="3"/>
        <v>0</v>
      </c>
      <c r="H46" s="159">
        <f t="shared" si="18"/>
        <v>534289.99919999996</v>
      </c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9" s="9" customFormat="1" ht="14.4" x14ac:dyDescent="0.25">
      <c r="A47" s="160" t="s">
        <v>62</v>
      </c>
      <c r="B47" s="161" t="s">
        <v>63</v>
      </c>
      <c r="C47" s="157">
        <f t="shared" ref="C47" si="19">C48+C49</f>
        <v>115597.6</v>
      </c>
      <c r="D47" s="192">
        <f t="shared" si="1"/>
        <v>0</v>
      </c>
      <c r="E47" s="157">
        <f t="shared" ref="E47:H47" si="20">E48+E49</f>
        <v>115597.6</v>
      </c>
      <c r="F47" s="157">
        <f t="shared" si="20"/>
        <v>106409.70000000001</v>
      </c>
      <c r="G47" s="192">
        <f t="shared" si="3"/>
        <v>0</v>
      </c>
      <c r="H47" s="157">
        <f t="shared" si="20"/>
        <v>106409.70000000001</v>
      </c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9" s="8" customFormat="1" ht="41.4" x14ac:dyDescent="0.25">
      <c r="A48" s="162" t="s">
        <v>64</v>
      </c>
      <c r="B48" s="163" t="s">
        <v>92</v>
      </c>
      <c r="C48" s="159">
        <v>114931.6</v>
      </c>
      <c r="D48" s="193">
        <f t="shared" si="1"/>
        <v>0</v>
      </c>
      <c r="E48" s="159">
        <v>114931.6</v>
      </c>
      <c r="F48" s="159">
        <v>105737.1</v>
      </c>
      <c r="G48" s="193">
        <f t="shared" si="3"/>
        <v>0</v>
      </c>
      <c r="H48" s="159">
        <v>105737.1</v>
      </c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s="8" customFormat="1" ht="27.6" x14ac:dyDescent="0.25">
      <c r="A49" s="162" t="s">
        <v>65</v>
      </c>
      <c r="B49" s="163" t="s">
        <v>66</v>
      </c>
      <c r="C49" s="159">
        <v>666</v>
      </c>
      <c r="D49" s="193">
        <f t="shared" si="1"/>
        <v>0</v>
      </c>
      <c r="E49" s="159">
        <v>666</v>
      </c>
      <c r="F49" s="159">
        <v>672.6</v>
      </c>
      <c r="G49" s="193">
        <f t="shared" si="3"/>
        <v>0</v>
      </c>
      <c r="H49" s="159">
        <v>672.6</v>
      </c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s="9" customFormat="1" ht="28.8" x14ac:dyDescent="0.25">
      <c r="A50" s="160" t="s">
        <v>67</v>
      </c>
      <c r="B50" s="161" t="s">
        <v>68</v>
      </c>
      <c r="C50" s="157">
        <f>C52+C53+C54+C55+C56+C57+C58+C59+C60+C61</f>
        <v>31940.746899999998</v>
      </c>
      <c r="D50" s="192">
        <f t="shared" si="1"/>
        <v>0</v>
      </c>
      <c r="E50" s="157">
        <f>E52+E53+E54+E55+E56+E57+E58+E59+E60+E61</f>
        <v>31940.746899999998</v>
      </c>
      <c r="F50" s="157">
        <f>F52+F53+F54+F55+F56+F57+F58+F59+F60+F61</f>
        <v>33895.565600000002</v>
      </c>
      <c r="G50" s="192">
        <f t="shared" si="3"/>
        <v>0</v>
      </c>
      <c r="H50" s="157">
        <f>H52+H53+H54+H55+H56+H57+H58+H59+H60+H61</f>
        <v>33895.565600000002</v>
      </c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s="9" customFormat="1" ht="55.2" x14ac:dyDescent="0.25">
      <c r="A51" s="164" t="s">
        <v>69</v>
      </c>
      <c r="B51" s="165" t="s">
        <v>70</v>
      </c>
      <c r="C51" s="157"/>
      <c r="D51" s="192">
        <f t="shared" si="1"/>
        <v>0</v>
      </c>
      <c r="E51" s="157"/>
      <c r="F51" s="157"/>
      <c r="G51" s="192">
        <f t="shared" si="3"/>
        <v>0</v>
      </c>
      <c r="H51" s="157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s="9" customFormat="1" ht="41.4" x14ac:dyDescent="0.25">
      <c r="A52" s="164" t="s">
        <v>96</v>
      </c>
      <c r="B52" s="166" t="s">
        <v>97</v>
      </c>
      <c r="C52" s="159"/>
      <c r="D52" s="193">
        <f t="shared" si="1"/>
        <v>0</v>
      </c>
      <c r="E52" s="159"/>
      <c r="F52" s="159"/>
      <c r="G52" s="193">
        <f t="shared" si="3"/>
        <v>0</v>
      </c>
      <c r="H52" s="159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s="9" customFormat="1" ht="55.2" x14ac:dyDescent="0.25">
      <c r="A53" s="164" t="s">
        <v>82</v>
      </c>
      <c r="B53" s="22" t="s">
        <v>98</v>
      </c>
      <c r="C53" s="159"/>
      <c r="D53" s="193">
        <f t="shared" si="1"/>
        <v>0</v>
      </c>
      <c r="E53" s="159"/>
      <c r="F53" s="159"/>
      <c r="G53" s="193">
        <f t="shared" si="3"/>
        <v>0</v>
      </c>
      <c r="H53" s="159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s="9" customFormat="1" ht="55.2" x14ac:dyDescent="0.25">
      <c r="A54" s="164" t="s">
        <v>99</v>
      </c>
      <c r="B54" s="22" t="s">
        <v>100</v>
      </c>
      <c r="C54" s="159">
        <v>6272.4679999999998</v>
      </c>
      <c r="D54" s="193">
        <f t="shared" si="1"/>
        <v>0</v>
      </c>
      <c r="E54" s="159">
        <v>6272.4679999999998</v>
      </c>
      <c r="F54" s="159">
        <v>6272.4679999999998</v>
      </c>
      <c r="G54" s="193">
        <f t="shared" si="3"/>
        <v>0</v>
      </c>
      <c r="H54" s="159">
        <v>6272.4679999999998</v>
      </c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s="9" customFormat="1" ht="27.6" x14ac:dyDescent="0.25">
      <c r="A55" s="164" t="s">
        <v>83</v>
      </c>
      <c r="B55" s="166" t="s">
        <v>101</v>
      </c>
      <c r="C55" s="159">
        <v>3742.2000000000003</v>
      </c>
      <c r="D55" s="193">
        <f t="shared" si="1"/>
        <v>0</v>
      </c>
      <c r="E55" s="159">
        <v>3742.2000000000003</v>
      </c>
      <c r="F55" s="159">
        <v>4521.8249999999998</v>
      </c>
      <c r="G55" s="193">
        <f t="shared" si="3"/>
        <v>0</v>
      </c>
      <c r="H55" s="159">
        <v>4521.8249999999998</v>
      </c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s="9" customFormat="1" ht="27.6" x14ac:dyDescent="0.25">
      <c r="A56" s="167" t="s">
        <v>174</v>
      </c>
      <c r="B56" s="168" t="s">
        <v>175</v>
      </c>
      <c r="C56" s="159"/>
      <c r="D56" s="193">
        <f t="shared" si="1"/>
        <v>0</v>
      </c>
      <c r="E56" s="159"/>
      <c r="F56" s="159"/>
      <c r="G56" s="193">
        <f t="shared" si="3"/>
        <v>0</v>
      </c>
      <c r="H56" s="159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s="9" customFormat="1" ht="27.6" x14ac:dyDescent="0.25">
      <c r="A57" s="167" t="s">
        <v>89</v>
      </c>
      <c r="B57" s="168" t="s">
        <v>102</v>
      </c>
      <c r="C57" s="159"/>
      <c r="D57" s="193">
        <f t="shared" si="1"/>
        <v>0</v>
      </c>
      <c r="E57" s="159"/>
      <c r="F57" s="159"/>
      <c r="G57" s="193">
        <f t="shared" si="3"/>
        <v>0</v>
      </c>
      <c r="H57" s="159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s="9" customFormat="1" ht="27.6" x14ac:dyDescent="0.25">
      <c r="A58" s="167" t="s">
        <v>103</v>
      </c>
      <c r="B58" s="22" t="s">
        <v>104</v>
      </c>
      <c r="C58" s="159">
        <v>1009.999</v>
      </c>
      <c r="D58" s="193">
        <f t="shared" si="1"/>
        <v>0</v>
      </c>
      <c r="E58" s="159">
        <v>1009.999</v>
      </c>
      <c r="F58" s="159">
        <v>1009.999</v>
      </c>
      <c r="G58" s="193">
        <f t="shared" si="3"/>
        <v>0</v>
      </c>
      <c r="H58" s="159">
        <v>1009.999</v>
      </c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s="9" customFormat="1" ht="27.6" x14ac:dyDescent="0.25">
      <c r="A59" s="164" t="s">
        <v>105</v>
      </c>
      <c r="B59" s="168" t="s">
        <v>106</v>
      </c>
      <c r="C59" s="159"/>
      <c r="D59" s="193">
        <f t="shared" si="1"/>
        <v>0</v>
      </c>
      <c r="E59" s="159"/>
      <c r="F59" s="159"/>
      <c r="G59" s="193">
        <f t="shared" si="3"/>
        <v>0</v>
      </c>
      <c r="H59" s="159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s="9" customFormat="1" ht="55.2" x14ac:dyDescent="0.25">
      <c r="A60" s="164" t="s">
        <v>176</v>
      </c>
      <c r="B60" s="168" t="s">
        <v>177</v>
      </c>
      <c r="C60" s="159"/>
      <c r="D60" s="193">
        <f t="shared" si="1"/>
        <v>0</v>
      </c>
      <c r="E60" s="159"/>
      <c r="F60" s="159"/>
      <c r="G60" s="193">
        <f t="shared" si="3"/>
        <v>0</v>
      </c>
      <c r="H60" s="159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s="9" customFormat="1" x14ac:dyDescent="0.25">
      <c r="A61" s="169" t="s">
        <v>71</v>
      </c>
      <c r="B61" s="170" t="s">
        <v>72</v>
      </c>
      <c r="C61" s="159">
        <f>C62+C63+C64+C65+C66</f>
        <v>20916.079900000001</v>
      </c>
      <c r="D61" s="193">
        <f t="shared" si="1"/>
        <v>0</v>
      </c>
      <c r="E61" s="159">
        <f>E62+E63+E64+E65+E66</f>
        <v>20916.079900000001</v>
      </c>
      <c r="F61" s="159">
        <f>F62+F63+F64+F65+F66</f>
        <v>22091.273600000004</v>
      </c>
      <c r="G61" s="193">
        <f t="shared" si="3"/>
        <v>0</v>
      </c>
      <c r="H61" s="159">
        <f>H62+H63+H64+H65+H66</f>
        <v>22091.273600000004</v>
      </c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s="9" customFormat="1" ht="41.4" x14ac:dyDescent="0.25">
      <c r="A62" s="164" t="s">
        <v>71</v>
      </c>
      <c r="B62" s="171" t="s">
        <v>107</v>
      </c>
      <c r="C62" s="159">
        <v>15745.748</v>
      </c>
      <c r="D62" s="193">
        <f t="shared" si="1"/>
        <v>0</v>
      </c>
      <c r="E62" s="159">
        <v>15745.748</v>
      </c>
      <c r="F62" s="159">
        <v>16630.4408</v>
      </c>
      <c r="G62" s="193">
        <f t="shared" si="3"/>
        <v>0</v>
      </c>
      <c r="H62" s="159">
        <v>16630.4408</v>
      </c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s="9" customFormat="1" ht="55.2" x14ac:dyDescent="0.25">
      <c r="A63" s="164" t="s">
        <v>71</v>
      </c>
      <c r="B63" s="171" t="s">
        <v>108</v>
      </c>
      <c r="C63" s="159">
        <v>1559.8612000000001</v>
      </c>
      <c r="D63" s="193">
        <f t="shared" si="1"/>
        <v>0</v>
      </c>
      <c r="E63" s="159">
        <v>1559.8612000000001</v>
      </c>
      <c r="F63" s="159">
        <v>1647.5037</v>
      </c>
      <c r="G63" s="193">
        <f t="shared" si="3"/>
        <v>0</v>
      </c>
      <c r="H63" s="159">
        <v>1647.5037</v>
      </c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s="9" customFormat="1" ht="27.6" x14ac:dyDescent="0.25">
      <c r="A64" s="164" t="s">
        <v>71</v>
      </c>
      <c r="B64" s="171" t="s">
        <v>109</v>
      </c>
      <c r="C64" s="159">
        <v>1107.8793000000001</v>
      </c>
      <c r="D64" s="193">
        <f t="shared" si="1"/>
        <v>0</v>
      </c>
      <c r="E64" s="159">
        <v>1107.8793000000001</v>
      </c>
      <c r="F64" s="159">
        <v>1170.1268</v>
      </c>
      <c r="G64" s="193">
        <f t="shared" si="3"/>
        <v>0</v>
      </c>
      <c r="H64" s="159">
        <v>1170.1268</v>
      </c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s="9" customFormat="1" ht="41.4" x14ac:dyDescent="0.25">
      <c r="A65" s="164" t="s">
        <v>71</v>
      </c>
      <c r="B65" s="171" t="s">
        <v>110</v>
      </c>
      <c r="C65" s="159">
        <v>2502.5913999999998</v>
      </c>
      <c r="D65" s="193">
        <f t="shared" si="1"/>
        <v>0</v>
      </c>
      <c r="E65" s="159">
        <v>2502.5913999999998</v>
      </c>
      <c r="F65" s="159">
        <v>2643.2022999999999</v>
      </c>
      <c r="G65" s="193">
        <f t="shared" si="3"/>
        <v>0</v>
      </c>
      <c r="H65" s="159">
        <v>2643.2022999999999</v>
      </c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s="9" customFormat="1" ht="41.4" x14ac:dyDescent="0.25">
      <c r="A66" s="164" t="s">
        <v>71</v>
      </c>
      <c r="B66" s="171" t="s">
        <v>178</v>
      </c>
      <c r="C66" s="159"/>
      <c r="D66" s="193">
        <f t="shared" si="1"/>
        <v>0</v>
      </c>
      <c r="E66" s="159"/>
      <c r="F66" s="159"/>
      <c r="G66" s="193">
        <f t="shared" si="3"/>
        <v>0</v>
      </c>
      <c r="H66" s="159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s="9" customFormat="1" ht="14.4" x14ac:dyDescent="0.25">
      <c r="A67" s="160" t="s">
        <v>73</v>
      </c>
      <c r="B67" s="161" t="s">
        <v>74</v>
      </c>
      <c r="C67" s="157">
        <f>C68+C69+C70+C84+C85+C86+C87+C88+C89+C90+C91+C92</f>
        <v>317268.84629999992</v>
      </c>
      <c r="D67" s="192">
        <f t="shared" si="1"/>
        <v>0</v>
      </c>
      <c r="E67" s="157">
        <f>E68+E69+E70+E84+E85+E86+E87+E88+E89+E90+E91+E92</f>
        <v>317268.84629999992</v>
      </c>
      <c r="F67" s="157">
        <f>F68+F69+F70+F84+F85+F86+F87+F88+F89+F90+F91+F92</f>
        <v>378020.80919999996</v>
      </c>
      <c r="G67" s="192">
        <f t="shared" si="3"/>
        <v>0</v>
      </c>
      <c r="H67" s="157">
        <f>H68+H69+H70+H84+H85+H86+H87+H88+H89+H90+H91+H92</f>
        <v>378020.80919999996</v>
      </c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s="8" customFormat="1" ht="41.4" x14ac:dyDescent="0.25">
      <c r="A68" s="141" t="s">
        <v>84</v>
      </c>
      <c r="B68" s="166" t="s">
        <v>111</v>
      </c>
      <c r="C68" s="172">
        <v>11.171799999999999</v>
      </c>
      <c r="D68" s="194">
        <f t="shared" si="1"/>
        <v>0</v>
      </c>
      <c r="E68" s="172">
        <v>11.171799999999999</v>
      </c>
      <c r="F68" s="172">
        <v>11.7995</v>
      </c>
      <c r="G68" s="194">
        <f t="shared" si="3"/>
        <v>0</v>
      </c>
      <c r="H68" s="172">
        <v>11.7995</v>
      </c>
    </row>
    <row r="69" spans="1:18" s="8" customFormat="1" ht="41.4" x14ac:dyDescent="0.25">
      <c r="A69" s="162" t="s">
        <v>91</v>
      </c>
      <c r="B69" s="166" t="s">
        <v>112</v>
      </c>
      <c r="C69" s="172">
        <v>6693.6781000000001</v>
      </c>
      <c r="D69" s="194">
        <f t="shared" si="1"/>
        <v>0</v>
      </c>
      <c r="E69" s="172">
        <v>6693.6781000000001</v>
      </c>
      <c r="F69" s="172">
        <v>7069.77</v>
      </c>
      <c r="G69" s="194">
        <f t="shared" si="3"/>
        <v>0</v>
      </c>
      <c r="H69" s="172">
        <v>7069.77</v>
      </c>
    </row>
    <row r="70" spans="1:18" s="16" customFormat="1" ht="27.6" x14ac:dyDescent="0.25">
      <c r="A70" s="173" t="s">
        <v>113</v>
      </c>
      <c r="B70" s="47" t="s">
        <v>93</v>
      </c>
      <c r="C70" s="174">
        <f>C71+C72+C73+C74+C75+C76+C77+C78+C79+C80+C81+C82+C83</f>
        <v>166463.06299999997</v>
      </c>
      <c r="D70" s="195">
        <f t="shared" si="1"/>
        <v>0</v>
      </c>
      <c r="E70" s="174">
        <f>E71+E72+E73+E74+E75+E76+E77+E78+E79+E80+E81+E82+E83</f>
        <v>166463.06299999997</v>
      </c>
      <c r="F70" s="174">
        <f>F71+F72+F73+F74+F75+F76+F77+F78+F79+F80+F81+F82+F83</f>
        <v>216997.57589999994</v>
      </c>
      <c r="G70" s="195">
        <f t="shared" si="3"/>
        <v>0</v>
      </c>
      <c r="H70" s="174">
        <f>H71+H72+H73+H74+H75+H76+H77+H78+H79+H80+H81+H82+H83</f>
        <v>216997.57589999994</v>
      </c>
    </row>
    <row r="71" spans="1:18" s="15" customFormat="1" ht="138" x14ac:dyDescent="0.25">
      <c r="A71" s="175" t="s">
        <v>113</v>
      </c>
      <c r="B71" s="49" t="s">
        <v>125</v>
      </c>
      <c r="C71" s="176">
        <v>149228.29999999999</v>
      </c>
      <c r="D71" s="196">
        <f t="shared" si="1"/>
        <v>0</v>
      </c>
      <c r="E71" s="176">
        <v>149228.29999999999</v>
      </c>
      <c r="F71" s="176">
        <v>199276.9</v>
      </c>
      <c r="G71" s="196">
        <f t="shared" si="3"/>
        <v>0</v>
      </c>
      <c r="H71" s="176">
        <v>199276.9</v>
      </c>
    </row>
    <row r="72" spans="1:18" s="15" customFormat="1" ht="27.6" x14ac:dyDescent="0.25">
      <c r="A72" s="175" t="s">
        <v>113</v>
      </c>
      <c r="B72" s="49" t="s">
        <v>126</v>
      </c>
      <c r="C72" s="176">
        <v>2004.8385000000001</v>
      </c>
      <c r="D72" s="196">
        <f t="shared" si="1"/>
        <v>0</v>
      </c>
      <c r="E72" s="176">
        <v>2004.8385000000001</v>
      </c>
      <c r="F72" s="176">
        <v>2004.8386</v>
      </c>
      <c r="G72" s="196">
        <f t="shared" si="3"/>
        <v>0</v>
      </c>
      <c r="H72" s="176">
        <v>2004.8386</v>
      </c>
    </row>
    <row r="73" spans="1:18" s="15" customFormat="1" ht="27.6" x14ac:dyDescent="0.25">
      <c r="A73" s="175" t="s">
        <v>113</v>
      </c>
      <c r="B73" s="49" t="s">
        <v>127</v>
      </c>
      <c r="C73" s="176">
        <v>824.08130000000006</v>
      </c>
      <c r="D73" s="196">
        <f t="shared" si="1"/>
        <v>0</v>
      </c>
      <c r="E73" s="176">
        <v>824.08130000000006</v>
      </c>
      <c r="F73" s="176">
        <v>870.38319999999999</v>
      </c>
      <c r="G73" s="196">
        <f t="shared" si="3"/>
        <v>0</v>
      </c>
      <c r="H73" s="176">
        <v>870.38319999999999</v>
      </c>
    </row>
    <row r="74" spans="1:18" s="15" customFormat="1" ht="124.2" x14ac:dyDescent="0.25">
      <c r="A74" s="175" t="s">
        <v>113</v>
      </c>
      <c r="B74" s="49" t="s">
        <v>128</v>
      </c>
      <c r="C74" s="176">
        <v>1143.9047</v>
      </c>
      <c r="D74" s="196">
        <f t="shared" si="1"/>
        <v>0</v>
      </c>
      <c r="E74" s="176">
        <v>1143.9047</v>
      </c>
      <c r="F74" s="176">
        <v>1208.1763000000001</v>
      </c>
      <c r="G74" s="196">
        <f t="shared" si="3"/>
        <v>0</v>
      </c>
      <c r="H74" s="176">
        <v>1208.1763000000001</v>
      </c>
    </row>
    <row r="75" spans="1:18" s="15" customFormat="1" ht="110.4" x14ac:dyDescent="0.25">
      <c r="A75" s="175" t="s">
        <v>113</v>
      </c>
      <c r="B75" s="49" t="s">
        <v>129</v>
      </c>
      <c r="C75" s="176">
        <v>2403.5214999999998</v>
      </c>
      <c r="D75" s="196">
        <f t="shared" si="1"/>
        <v>0</v>
      </c>
      <c r="E75" s="176">
        <v>2403.5214999999998</v>
      </c>
      <c r="F75" s="176">
        <v>2538.5661</v>
      </c>
      <c r="G75" s="196">
        <f t="shared" si="3"/>
        <v>0</v>
      </c>
      <c r="H75" s="176">
        <v>2538.5661</v>
      </c>
    </row>
    <row r="76" spans="1:18" s="15" customFormat="1" ht="96.6" x14ac:dyDescent="0.25">
      <c r="A76" s="175" t="s">
        <v>113</v>
      </c>
      <c r="B76" s="49" t="s">
        <v>130</v>
      </c>
      <c r="C76" s="172">
        <v>4682.3</v>
      </c>
      <c r="D76" s="194">
        <f t="shared" si="1"/>
        <v>0</v>
      </c>
      <c r="E76" s="172">
        <v>4682.3</v>
      </c>
      <c r="F76" s="176">
        <v>4645.8</v>
      </c>
      <c r="G76" s="194">
        <f t="shared" si="3"/>
        <v>0</v>
      </c>
      <c r="H76" s="176">
        <v>4645.8</v>
      </c>
    </row>
    <row r="77" spans="1:18" s="15" customFormat="1" ht="124.2" x14ac:dyDescent="0.25">
      <c r="A77" s="175" t="s">
        <v>113</v>
      </c>
      <c r="B77" s="49" t="s">
        <v>131</v>
      </c>
      <c r="C77" s="176">
        <v>4491.3311000000003</v>
      </c>
      <c r="D77" s="196">
        <f t="shared" si="1"/>
        <v>0</v>
      </c>
      <c r="E77" s="176">
        <v>4491.3311000000003</v>
      </c>
      <c r="F77" s="176">
        <v>4743.6817000000001</v>
      </c>
      <c r="G77" s="196">
        <f t="shared" si="3"/>
        <v>0</v>
      </c>
      <c r="H77" s="176">
        <v>4743.6817000000001</v>
      </c>
    </row>
    <row r="78" spans="1:18" s="15" customFormat="1" ht="41.4" x14ac:dyDescent="0.25">
      <c r="A78" s="175" t="s">
        <v>113</v>
      </c>
      <c r="B78" s="49" t="s">
        <v>132</v>
      </c>
      <c r="C78" s="176">
        <v>581.4</v>
      </c>
      <c r="D78" s="196">
        <f t="shared" ref="D78:D97" si="21">E78-C78</f>
        <v>0</v>
      </c>
      <c r="E78" s="176">
        <v>581.4</v>
      </c>
      <c r="F78" s="176">
        <v>587.1</v>
      </c>
      <c r="G78" s="196">
        <f t="shared" ref="G78:G96" si="22">H78-F78</f>
        <v>0</v>
      </c>
      <c r="H78" s="176">
        <v>587.1</v>
      </c>
    </row>
    <row r="79" spans="1:18" s="15" customFormat="1" ht="41.4" x14ac:dyDescent="0.25">
      <c r="A79" s="175" t="s">
        <v>113</v>
      </c>
      <c r="B79" s="49" t="s">
        <v>133</v>
      </c>
      <c r="C79" s="176">
        <v>892.4</v>
      </c>
      <c r="D79" s="196">
        <f t="shared" si="21"/>
        <v>0</v>
      </c>
      <c r="E79" s="176">
        <v>892.4</v>
      </c>
      <c r="F79" s="176">
        <v>901.3</v>
      </c>
      <c r="G79" s="196">
        <f t="shared" si="22"/>
        <v>0</v>
      </c>
      <c r="H79" s="176">
        <v>901.3</v>
      </c>
    </row>
    <row r="80" spans="1:18" s="15" customFormat="1" ht="27.6" x14ac:dyDescent="0.25">
      <c r="A80" s="175" t="s">
        <v>113</v>
      </c>
      <c r="B80" s="49" t="s">
        <v>134</v>
      </c>
      <c r="C80" s="176">
        <v>112.57940000000001</v>
      </c>
      <c r="D80" s="196">
        <f t="shared" si="21"/>
        <v>0</v>
      </c>
      <c r="E80" s="176">
        <v>112.57940000000001</v>
      </c>
      <c r="F80" s="176">
        <v>118.90479999999999</v>
      </c>
      <c r="G80" s="196">
        <f t="shared" si="22"/>
        <v>0</v>
      </c>
      <c r="H80" s="176">
        <v>118.90479999999999</v>
      </c>
    </row>
    <row r="81" spans="1:9" s="15" customFormat="1" ht="41.4" x14ac:dyDescent="0.25">
      <c r="A81" s="175" t="s">
        <v>113</v>
      </c>
      <c r="B81" s="49" t="s">
        <v>135</v>
      </c>
      <c r="C81" s="176">
        <v>2</v>
      </c>
      <c r="D81" s="196">
        <f t="shared" si="21"/>
        <v>0</v>
      </c>
      <c r="E81" s="176">
        <v>2</v>
      </c>
      <c r="F81" s="176">
        <v>2</v>
      </c>
      <c r="G81" s="196">
        <f t="shared" si="22"/>
        <v>0</v>
      </c>
      <c r="H81" s="176">
        <v>2</v>
      </c>
    </row>
    <row r="82" spans="1:9" s="15" customFormat="1" ht="27.6" x14ac:dyDescent="0.25">
      <c r="A82" s="175" t="s">
        <v>113</v>
      </c>
      <c r="B82" s="49" t="s">
        <v>136</v>
      </c>
      <c r="C82" s="176">
        <v>55.506500000000003</v>
      </c>
      <c r="D82" s="196">
        <f t="shared" si="21"/>
        <v>0</v>
      </c>
      <c r="E82" s="176">
        <v>55.506500000000003</v>
      </c>
      <c r="F82" s="176">
        <v>58.6252</v>
      </c>
      <c r="G82" s="196">
        <f t="shared" si="22"/>
        <v>0</v>
      </c>
      <c r="H82" s="176">
        <v>58.6252</v>
      </c>
    </row>
    <row r="83" spans="1:9" s="15" customFormat="1" ht="69" x14ac:dyDescent="0.25">
      <c r="A83" s="175" t="s">
        <v>113</v>
      </c>
      <c r="B83" s="49" t="s">
        <v>137</v>
      </c>
      <c r="C83" s="176">
        <v>40.9</v>
      </c>
      <c r="D83" s="196">
        <f t="shared" si="21"/>
        <v>0</v>
      </c>
      <c r="E83" s="176">
        <v>40.9</v>
      </c>
      <c r="F83" s="176">
        <v>41.3</v>
      </c>
      <c r="G83" s="196">
        <f t="shared" si="22"/>
        <v>0</v>
      </c>
      <c r="H83" s="176">
        <v>41.3</v>
      </c>
    </row>
    <row r="84" spans="1:9" s="15" customFormat="1" ht="55.2" x14ac:dyDescent="0.25">
      <c r="A84" s="162" t="s">
        <v>90</v>
      </c>
      <c r="B84" s="166" t="s">
        <v>114</v>
      </c>
      <c r="C84" s="176">
        <v>3468.8164000000002</v>
      </c>
      <c r="D84" s="196">
        <f t="shared" si="21"/>
        <v>0</v>
      </c>
      <c r="E84" s="176">
        <v>3468.8164000000002</v>
      </c>
      <c r="F84" s="176">
        <v>3663.7157999999999</v>
      </c>
      <c r="G84" s="196">
        <f t="shared" si="22"/>
        <v>0</v>
      </c>
      <c r="H84" s="176">
        <v>3663.7157999999999</v>
      </c>
    </row>
    <row r="85" spans="1:9" s="8" customFormat="1" ht="55.2" x14ac:dyDescent="0.25">
      <c r="A85" s="162" t="s">
        <v>115</v>
      </c>
      <c r="B85" s="166" t="s">
        <v>116</v>
      </c>
      <c r="C85" s="172">
        <v>27012.22</v>
      </c>
      <c r="D85" s="194">
        <f t="shared" si="21"/>
        <v>0</v>
      </c>
      <c r="E85" s="172">
        <v>27012.22</v>
      </c>
      <c r="F85" s="172">
        <v>28526.462</v>
      </c>
      <c r="G85" s="194">
        <f t="shared" si="22"/>
        <v>0</v>
      </c>
      <c r="H85" s="172">
        <v>28526.462</v>
      </c>
    </row>
    <row r="86" spans="1:9" s="8" customFormat="1" ht="41.4" x14ac:dyDescent="0.25">
      <c r="A86" s="141" t="s">
        <v>85</v>
      </c>
      <c r="B86" s="177" t="s">
        <v>117</v>
      </c>
      <c r="C86" s="172">
        <v>402.49</v>
      </c>
      <c r="D86" s="194">
        <f t="shared" si="21"/>
        <v>0</v>
      </c>
      <c r="E86" s="172">
        <v>402.49</v>
      </c>
      <c r="F86" s="172">
        <v>417</v>
      </c>
      <c r="G86" s="194">
        <f t="shared" si="22"/>
        <v>0</v>
      </c>
      <c r="H86" s="172">
        <v>417</v>
      </c>
    </row>
    <row r="87" spans="1:9" s="15" customFormat="1" ht="55.2" x14ac:dyDescent="0.25">
      <c r="A87" s="141" t="s">
        <v>86</v>
      </c>
      <c r="B87" s="178" t="s">
        <v>118</v>
      </c>
      <c r="C87" s="176">
        <v>12.023</v>
      </c>
      <c r="D87" s="196">
        <f t="shared" si="21"/>
        <v>0</v>
      </c>
      <c r="E87" s="176">
        <v>12.023</v>
      </c>
      <c r="F87" s="176">
        <v>5.351</v>
      </c>
      <c r="G87" s="196">
        <f t="shared" si="22"/>
        <v>0</v>
      </c>
      <c r="H87" s="176">
        <v>5.351</v>
      </c>
    </row>
    <row r="88" spans="1:9" s="15" customFormat="1" ht="27.6" x14ac:dyDescent="0.25">
      <c r="A88" s="141" t="s">
        <v>87</v>
      </c>
      <c r="B88" s="166" t="s">
        <v>119</v>
      </c>
      <c r="C88" s="176">
        <v>3148</v>
      </c>
      <c r="D88" s="196">
        <f t="shared" si="21"/>
        <v>0</v>
      </c>
      <c r="E88" s="176">
        <v>3148</v>
      </c>
      <c r="F88" s="176">
        <v>3148</v>
      </c>
      <c r="G88" s="196">
        <f t="shared" si="22"/>
        <v>0</v>
      </c>
      <c r="H88" s="176">
        <v>3148</v>
      </c>
    </row>
    <row r="89" spans="1:9" s="8" customFormat="1" ht="41.4" x14ac:dyDescent="0.25">
      <c r="A89" s="141" t="s">
        <v>120</v>
      </c>
      <c r="B89" s="166" t="s">
        <v>121</v>
      </c>
      <c r="C89" s="172">
        <v>83348.284</v>
      </c>
      <c r="D89" s="194">
        <f t="shared" si="21"/>
        <v>0</v>
      </c>
      <c r="E89" s="172">
        <v>83348.284</v>
      </c>
      <c r="F89" s="172">
        <v>89803.335000000006</v>
      </c>
      <c r="G89" s="194">
        <f t="shared" si="22"/>
        <v>0</v>
      </c>
      <c r="H89" s="172">
        <v>89803.335000000006</v>
      </c>
      <c r="I89" s="179"/>
    </row>
    <row r="90" spans="1:9" s="8" customFormat="1" ht="82.8" x14ac:dyDescent="0.25">
      <c r="A90" s="141" t="s">
        <v>88</v>
      </c>
      <c r="B90" s="166" t="s">
        <v>122</v>
      </c>
      <c r="C90" s="172"/>
      <c r="D90" s="194">
        <f t="shared" si="21"/>
        <v>0</v>
      </c>
      <c r="E90" s="172"/>
      <c r="F90" s="172"/>
      <c r="G90" s="194">
        <f t="shared" si="22"/>
        <v>0</v>
      </c>
      <c r="H90" s="172"/>
      <c r="I90" s="212"/>
    </row>
    <row r="91" spans="1:9" s="8" customFormat="1" ht="27.6" x14ac:dyDescent="0.25">
      <c r="A91" s="141" t="s">
        <v>179</v>
      </c>
      <c r="B91" s="177" t="s">
        <v>180</v>
      </c>
      <c r="C91" s="180"/>
      <c r="D91" s="197">
        <f t="shared" si="21"/>
        <v>0</v>
      </c>
      <c r="E91" s="180"/>
      <c r="F91" s="180"/>
      <c r="G91" s="197">
        <f t="shared" si="22"/>
        <v>0</v>
      </c>
      <c r="H91" s="180"/>
    </row>
    <row r="92" spans="1:9" s="15" customFormat="1" ht="41.4" x14ac:dyDescent="0.25">
      <c r="A92" s="167" t="s">
        <v>123</v>
      </c>
      <c r="B92" s="168" t="s">
        <v>124</v>
      </c>
      <c r="C92" s="176">
        <v>26709.1</v>
      </c>
      <c r="D92" s="196">
        <f t="shared" si="21"/>
        <v>0</v>
      </c>
      <c r="E92" s="176">
        <v>26709.1</v>
      </c>
      <c r="F92" s="176">
        <v>28377.8</v>
      </c>
      <c r="G92" s="196">
        <f t="shared" si="22"/>
        <v>0</v>
      </c>
      <c r="H92" s="176">
        <v>28377.8</v>
      </c>
    </row>
    <row r="93" spans="1:9" s="9" customFormat="1" ht="14.4" x14ac:dyDescent="0.25">
      <c r="A93" s="160" t="s">
        <v>75</v>
      </c>
      <c r="B93" s="181" t="s">
        <v>76</v>
      </c>
      <c r="C93" s="157">
        <f>C94+C95+C96</f>
        <v>17868.604199999998</v>
      </c>
      <c r="D93" s="192">
        <f t="shared" si="21"/>
        <v>-1270.9175499999983</v>
      </c>
      <c r="E93" s="157">
        <f>E94+E95+E96</f>
        <v>16597.68665</v>
      </c>
      <c r="F93" s="157">
        <f>F94+F95+F96</f>
        <v>15963.9244</v>
      </c>
      <c r="G93" s="192">
        <f t="shared" si="22"/>
        <v>0</v>
      </c>
      <c r="H93" s="157">
        <f>H94+H95+H96</f>
        <v>15963.9244</v>
      </c>
    </row>
    <row r="94" spans="1:9" s="9" customFormat="1" ht="55.2" x14ac:dyDescent="0.25">
      <c r="A94" s="164" t="s">
        <v>77</v>
      </c>
      <c r="B94" s="182" t="s">
        <v>78</v>
      </c>
      <c r="C94" s="159">
        <v>1648</v>
      </c>
      <c r="D94" s="193">
        <f t="shared" si="21"/>
        <v>0</v>
      </c>
      <c r="E94" s="159">
        <v>1648</v>
      </c>
      <c r="F94" s="159">
        <v>1685</v>
      </c>
      <c r="G94" s="193">
        <f t="shared" si="22"/>
        <v>0</v>
      </c>
      <c r="H94" s="159">
        <v>1685</v>
      </c>
    </row>
    <row r="95" spans="1:9" s="9" customFormat="1" ht="55.2" x14ac:dyDescent="0.25">
      <c r="A95" s="164" t="s">
        <v>139</v>
      </c>
      <c r="B95" s="182" t="s">
        <v>140</v>
      </c>
      <c r="C95" s="159">
        <v>15182.621999999999</v>
      </c>
      <c r="D95" s="193">
        <v>-1270.9175499999999</v>
      </c>
      <c r="E95" s="159">
        <f>C95+D95</f>
        <v>13911.704449999999</v>
      </c>
      <c r="F95" s="159">
        <v>13182.621999999999</v>
      </c>
      <c r="G95" s="193">
        <f t="shared" si="22"/>
        <v>0</v>
      </c>
      <c r="H95" s="159">
        <v>13182.621999999999</v>
      </c>
    </row>
    <row r="96" spans="1:9" s="9" customFormat="1" ht="55.2" x14ac:dyDescent="0.25">
      <c r="A96" s="164" t="s">
        <v>141</v>
      </c>
      <c r="B96" s="182" t="s">
        <v>142</v>
      </c>
      <c r="C96" s="159">
        <v>1037.9821999999999</v>
      </c>
      <c r="D96" s="193">
        <f t="shared" si="21"/>
        <v>0</v>
      </c>
      <c r="E96" s="159">
        <v>1037.9821999999999</v>
      </c>
      <c r="F96" s="159">
        <v>1096.3023999999998</v>
      </c>
      <c r="G96" s="193">
        <f t="shared" si="22"/>
        <v>0</v>
      </c>
      <c r="H96" s="159">
        <v>1096.3023999999998</v>
      </c>
    </row>
    <row r="97" spans="1:18" s="184" customFormat="1" x14ac:dyDescent="0.25">
      <c r="A97" s="136"/>
      <c r="B97" s="183" t="s">
        <v>79</v>
      </c>
      <c r="C97" s="198">
        <f>C45+C14</f>
        <v>529786.79739999992</v>
      </c>
      <c r="D97" s="199">
        <f t="shared" si="21"/>
        <v>-1270.9175500000129</v>
      </c>
      <c r="E97" s="198">
        <f>E45+E14</f>
        <v>528515.87984999991</v>
      </c>
      <c r="F97" s="200">
        <f>F45+F14</f>
        <v>583751.99919999996</v>
      </c>
      <c r="G97" s="199">
        <f>H97-F97</f>
        <v>0</v>
      </c>
      <c r="H97" s="198">
        <f>H45+H14</f>
        <v>583751.99919999996</v>
      </c>
    </row>
    <row r="98" spans="1:18" s="14" customFormat="1" ht="13.2" x14ac:dyDescent="0.25">
      <c r="A98" s="12" t="s">
        <v>80</v>
      </c>
      <c r="B98" s="12"/>
      <c r="C98" s="185"/>
      <c r="D98" s="185"/>
      <c r="E98" s="185"/>
      <c r="F98" s="185"/>
      <c r="G98" s="185"/>
      <c r="H98" s="185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x14ac:dyDescent="0.25">
      <c r="B99" s="186"/>
    </row>
    <row r="100" spans="1:18" x14ac:dyDescent="0.25">
      <c r="B100" s="186"/>
      <c r="G100" s="187" t="s">
        <v>181</v>
      </c>
    </row>
    <row r="101" spans="1:18" x14ac:dyDescent="0.25">
      <c r="B101" s="186"/>
      <c r="D101" s="187"/>
    </row>
    <row r="102" spans="1:18" x14ac:dyDescent="0.25">
      <c r="B102" s="186"/>
      <c r="E102" s="187"/>
      <c r="G102" s="187"/>
    </row>
    <row r="103" spans="1:18" x14ac:dyDescent="0.25">
      <c r="B103" s="186"/>
    </row>
    <row r="104" spans="1:18" x14ac:dyDescent="0.25">
      <c r="B104" s="186"/>
      <c r="E104" s="187"/>
      <c r="G104" s="187"/>
    </row>
    <row r="105" spans="1:18" x14ac:dyDescent="0.25">
      <c r="B105" s="186"/>
    </row>
    <row r="106" spans="1:18" x14ac:dyDescent="0.25">
      <c r="B106" s="186"/>
    </row>
    <row r="107" spans="1:18" x14ac:dyDescent="0.25">
      <c r="B107" s="186"/>
    </row>
    <row r="108" spans="1:18" x14ac:dyDescent="0.25">
      <c r="B108" s="186"/>
    </row>
    <row r="109" spans="1:18" x14ac:dyDescent="0.25">
      <c r="B109" s="186"/>
    </row>
    <row r="110" spans="1:18" x14ac:dyDescent="0.25">
      <c r="B110" s="186"/>
    </row>
    <row r="111" spans="1:18" x14ac:dyDescent="0.25">
      <c r="B111" s="186"/>
    </row>
    <row r="112" spans="1:18" x14ac:dyDescent="0.25">
      <c r="B112" s="186"/>
    </row>
    <row r="113" spans="2:2" s="122" customFormat="1" x14ac:dyDescent="0.25">
      <c r="B113" s="186"/>
    </row>
    <row r="114" spans="2:2" s="122" customFormat="1" x14ac:dyDescent="0.25">
      <c r="B114" s="186"/>
    </row>
    <row r="115" spans="2:2" s="122" customFormat="1" x14ac:dyDescent="0.25">
      <c r="B115" s="186"/>
    </row>
    <row r="116" spans="2:2" s="122" customFormat="1" x14ac:dyDescent="0.25">
      <c r="B116" s="186"/>
    </row>
    <row r="117" spans="2:2" s="122" customFormat="1" x14ac:dyDescent="0.25">
      <c r="B117" s="186"/>
    </row>
    <row r="118" spans="2:2" s="122" customFormat="1" x14ac:dyDescent="0.25">
      <c r="B118" s="186"/>
    </row>
    <row r="119" spans="2:2" s="122" customFormat="1" x14ac:dyDescent="0.25">
      <c r="B119" s="186"/>
    </row>
    <row r="120" spans="2:2" s="122" customFormat="1" x14ac:dyDescent="0.25">
      <c r="B120" s="186"/>
    </row>
    <row r="121" spans="2:2" s="122" customFormat="1" x14ac:dyDescent="0.25">
      <c r="B121" s="186"/>
    </row>
    <row r="122" spans="2:2" s="122" customFormat="1" x14ac:dyDescent="0.25">
      <c r="B122" s="186"/>
    </row>
    <row r="123" spans="2:2" s="122" customFormat="1" x14ac:dyDescent="0.25">
      <c r="B123" s="186"/>
    </row>
    <row r="124" spans="2:2" s="122" customFormat="1" x14ac:dyDescent="0.25">
      <c r="B124" s="186"/>
    </row>
    <row r="125" spans="2:2" s="122" customFormat="1" x14ac:dyDescent="0.25">
      <c r="B125" s="186"/>
    </row>
    <row r="126" spans="2:2" s="122" customFormat="1" x14ac:dyDescent="0.25">
      <c r="B126" s="186"/>
    </row>
    <row r="127" spans="2:2" s="122" customFormat="1" x14ac:dyDescent="0.25">
      <c r="B127" s="186"/>
    </row>
    <row r="128" spans="2:2" s="122" customFormat="1" x14ac:dyDescent="0.25">
      <c r="B128" s="186"/>
    </row>
    <row r="129" spans="2:2" s="122" customFormat="1" x14ac:dyDescent="0.25">
      <c r="B129" s="186"/>
    </row>
    <row r="130" spans="2:2" s="122" customFormat="1" x14ac:dyDescent="0.25">
      <c r="B130" s="186"/>
    </row>
    <row r="131" spans="2:2" s="122" customFormat="1" x14ac:dyDescent="0.25">
      <c r="B131" s="186"/>
    </row>
    <row r="132" spans="2:2" s="122" customFormat="1" x14ac:dyDescent="0.25">
      <c r="B132" s="186"/>
    </row>
    <row r="133" spans="2:2" s="122" customFormat="1" x14ac:dyDescent="0.25">
      <c r="B133" s="186"/>
    </row>
    <row r="134" spans="2:2" s="122" customFormat="1" x14ac:dyDescent="0.25">
      <c r="B134" s="186"/>
    </row>
    <row r="135" spans="2:2" s="122" customFormat="1" x14ac:dyDescent="0.25">
      <c r="B135" s="186"/>
    </row>
    <row r="136" spans="2:2" s="122" customFormat="1" x14ac:dyDescent="0.25">
      <c r="B136" s="186"/>
    </row>
    <row r="137" spans="2:2" s="122" customFormat="1" x14ac:dyDescent="0.25">
      <c r="B137" s="186"/>
    </row>
    <row r="138" spans="2:2" s="122" customFormat="1" x14ac:dyDescent="0.25">
      <c r="B138" s="186"/>
    </row>
    <row r="139" spans="2:2" s="122" customFormat="1" x14ac:dyDescent="0.25">
      <c r="B139" s="186"/>
    </row>
    <row r="140" spans="2:2" s="122" customFormat="1" x14ac:dyDescent="0.25">
      <c r="B140" s="186"/>
    </row>
    <row r="141" spans="2:2" s="122" customFormat="1" x14ac:dyDescent="0.25">
      <c r="B141" s="186"/>
    </row>
    <row r="142" spans="2:2" s="122" customFormat="1" x14ac:dyDescent="0.25">
      <c r="B142" s="186"/>
    </row>
    <row r="143" spans="2:2" s="122" customFormat="1" x14ac:dyDescent="0.25">
      <c r="B143" s="186"/>
    </row>
    <row r="144" spans="2:2" s="122" customFormat="1" x14ac:dyDescent="0.25">
      <c r="B144" s="186"/>
    </row>
    <row r="145" spans="2:2" s="122" customFormat="1" x14ac:dyDescent="0.25">
      <c r="B145" s="186"/>
    </row>
    <row r="146" spans="2:2" s="122" customFormat="1" x14ac:dyDescent="0.25">
      <c r="B146" s="186"/>
    </row>
    <row r="147" spans="2:2" s="122" customFormat="1" x14ac:dyDescent="0.25">
      <c r="B147" s="186"/>
    </row>
    <row r="148" spans="2:2" s="122" customFormat="1" x14ac:dyDescent="0.25">
      <c r="B148" s="186"/>
    </row>
    <row r="149" spans="2:2" s="122" customFormat="1" x14ac:dyDescent="0.25">
      <c r="B149" s="186"/>
    </row>
    <row r="150" spans="2:2" s="122" customFormat="1" x14ac:dyDescent="0.25">
      <c r="B150" s="186"/>
    </row>
    <row r="151" spans="2:2" s="122" customFormat="1" x14ac:dyDescent="0.25">
      <c r="B151" s="186"/>
    </row>
    <row r="152" spans="2:2" s="122" customFormat="1" x14ac:dyDescent="0.25">
      <c r="B152" s="186"/>
    </row>
    <row r="153" spans="2:2" s="122" customFormat="1" x14ac:dyDescent="0.25">
      <c r="B153" s="186"/>
    </row>
    <row r="154" spans="2:2" s="122" customFormat="1" x14ac:dyDescent="0.25">
      <c r="B154" s="186"/>
    </row>
    <row r="155" spans="2:2" s="122" customFormat="1" x14ac:dyDescent="0.25">
      <c r="B155" s="186"/>
    </row>
    <row r="156" spans="2:2" s="122" customFormat="1" x14ac:dyDescent="0.25">
      <c r="B156" s="186"/>
    </row>
    <row r="157" spans="2:2" s="122" customFormat="1" x14ac:dyDescent="0.25">
      <c r="B157" s="186"/>
    </row>
    <row r="158" spans="2:2" s="122" customFormat="1" x14ac:dyDescent="0.25">
      <c r="B158" s="186"/>
    </row>
    <row r="159" spans="2:2" s="122" customFormat="1" x14ac:dyDescent="0.25">
      <c r="B159" s="186"/>
    </row>
    <row r="160" spans="2:2" s="122" customFormat="1" x14ac:dyDescent="0.25">
      <c r="B160" s="186"/>
    </row>
    <row r="161" spans="2:2" s="122" customFormat="1" x14ac:dyDescent="0.25">
      <c r="B161" s="186"/>
    </row>
    <row r="162" spans="2:2" s="122" customFormat="1" x14ac:dyDescent="0.25">
      <c r="B162" s="186"/>
    </row>
    <row r="163" spans="2:2" s="122" customFormat="1" x14ac:dyDescent="0.25">
      <c r="B163" s="186"/>
    </row>
    <row r="164" spans="2:2" s="122" customFormat="1" x14ac:dyDescent="0.25">
      <c r="B164" s="186"/>
    </row>
    <row r="165" spans="2:2" s="122" customFormat="1" x14ac:dyDescent="0.25">
      <c r="B165" s="186"/>
    </row>
    <row r="166" spans="2:2" s="122" customFormat="1" x14ac:dyDescent="0.25">
      <c r="B166" s="186"/>
    </row>
    <row r="167" spans="2:2" s="122" customFormat="1" x14ac:dyDescent="0.25">
      <c r="B167" s="186"/>
    </row>
    <row r="168" spans="2:2" s="122" customFormat="1" x14ac:dyDescent="0.25">
      <c r="B168" s="186"/>
    </row>
    <row r="169" spans="2:2" s="122" customFormat="1" x14ac:dyDescent="0.25">
      <c r="B169" s="186"/>
    </row>
    <row r="170" spans="2:2" s="122" customFormat="1" x14ac:dyDescent="0.25">
      <c r="B170" s="186"/>
    </row>
    <row r="171" spans="2:2" s="122" customFormat="1" x14ac:dyDescent="0.25">
      <c r="B171" s="186"/>
    </row>
    <row r="172" spans="2:2" s="122" customFormat="1" x14ac:dyDescent="0.25">
      <c r="B172" s="186"/>
    </row>
    <row r="173" spans="2:2" s="122" customFormat="1" x14ac:dyDescent="0.25">
      <c r="B173" s="186"/>
    </row>
    <row r="174" spans="2:2" s="122" customFormat="1" x14ac:dyDescent="0.25">
      <c r="B174" s="186"/>
    </row>
    <row r="175" spans="2:2" s="122" customFormat="1" x14ac:dyDescent="0.25">
      <c r="B175" s="186"/>
    </row>
    <row r="176" spans="2:2" s="122" customFormat="1" x14ac:dyDescent="0.25">
      <c r="B176" s="186"/>
    </row>
    <row r="177" spans="2:2" s="122" customFormat="1" x14ac:dyDescent="0.25">
      <c r="B177" s="186"/>
    </row>
    <row r="178" spans="2:2" s="122" customFormat="1" x14ac:dyDescent="0.25">
      <c r="B178" s="186"/>
    </row>
    <row r="179" spans="2:2" s="122" customFormat="1" x14ac:dyDescent="0.25">
      <c r="B179" s="186"/>
    </row>
    <row r="180" spans="2:2" s="122" customFormat="1" x14ac:dyDescent="0.25">
      <c r="B180" s="186"/>
    </row>
    <row r="181" spans="2:2" s="122" customFormat="1" x14ac:dyDescent="0.25">
      <c r="B181" s="186"/>
    </row>
    <row r="182" spans="2:2" s="122" customFormat="1" x14ac:dyDescent="0.25">
      <c r="B182" s="186"/>
    </row>
    <row r="183" spans="2:2" s="122" customFormat="1" x14ac:dyDescent="0.25">
      <c r="B183" s="186"/>
    </row>
    <row r="184" spans="2:2" s="122" customFormat="1" x14ac:dyDescent="0.25">
      <c r="B184" s="186"/>
    </row>
    <row r="185" spans="2:2" s="122" customFormat="1" x14ac:dyDescent="0.25">
      <c r="B185" s="186"/>
    </row>
    <row r="186" spans="2:2" s="122" customFormat="1" x14ac:dyDescent="0.25">
      <c r="B186" s="186"/>
    </row>
    <row r="187" spans="2:2" s="122" customFormat="1" x14ac:dyDescent="0.25">
      <c r="B187" s="186"/>
    </row>
    <row r="188" spans="2:2" s="122" customFormat="1" x14ac:dyDescent="0.25">
      <c r="B188" s="186"/>
    </row>
    <row r="189" spans="2:2" s="122" customFormat="1" x14ac:dyDescent="0.25">
      <c r="B189" s="186"/>
    </row>
    <row r="190" spans="2:2" s="122" customFormat="1" x14ac:dyDescent="0.25">
      <c r="B190" s="186"/>
    </row>
    <row r="191" spans="2:2" s="122" customFormat="1" x14ac:dyDescent="0.25">
      <c r="B191" s="186"/>
    </row>
    <row r="192" spans="2:2" s="122" customFormat="1" x14ac:dyDescent="0.25">
      <c r="B192" s="186"/>
    </row>
    <row r="193" spans="2:2" s="122" customFormat="1" x14ac:dyDescent="0.25">
      <c r="B193" s="186"/>
    </row>
    <row r="194" spans="2:2" s="122" customFormat="1" x14ac:dyDescent="0.25">
      <c r="B194" s="186"/>
    </row>
    <row r="195" spans="2:2" s="122" customFormat="1" x14ac:dyDescent="0.25">
      <c r="B195" s="186"/>
    </row>
    <row r="196" spans="2:2" s="122" customFormat="1" x14ac:dyDescent="0.25">
      <c r="B196" s="186"/>
    </row>
    <row r="197" spans="2:2" s="122" customFormat="1" x14ac:dyDescent="0.25">
      <c r="B197" s="186"/>
    </row>
    <row r="198" spans="2:2" s="122" customFormat="1" x14ac:dyDescent="0.25">
      <c r="B198" s="186"/>
    </row>
    <row r="199" spans="2:2" s="122" customFormat="1" x14ac:dyDescent="0.25">
      <c r="B199" s="186"/>
    </row>
    <row r="200" spans="2:2" s="122" customFormat="1" x14ac:dyDescent="0.25">
      <c r="B200" s="186"/>
    </row>
    <row r="201" spans="2:2" s="122" customFormat="1" x14ac:dyDescent="0.25">
      <c r="B201" s="186"/>
    </row>
    <row r="202" spans="2:2" s="122" customFormat="1" x14ac:dyDescent="0.25">
      <c r="B202" s="186"/>
    </row>
    <row r="203" spans="2:2" s="122" customFormat="1" x14ac:dyDescent="0.25">
      <c r="B203" s="186"/>
    </row>
    <row r="204" spans="2:2" s="122" customFormat="1" x14ac:dyDescent="0.25">
      <c r="B204" s="186"/>
    </row>
    <row r="205" spans="2:2" s="122" customFormat="1" x14ac:dyDescent="0.25">
      <c r="B205" s="186"/>
    </row>
    <row r="206" spans="2:2" s="122" customFormat="1" x14ac:dyDescent="0.25">
      <c r="B206" s="186"/>
    </row>
    <row r="207" spans="2:2" s="122" customFormat="1" x14ac:dyDescent="0.25">
      <c r="B207" s="186"/>
    </row>
    <row r="208" spans="2:2" s="122" customFormat="1" x14ac:dyDescent="0.25">
      <c r="B208" s="186"/>
    </row>
    <row r="209" spans="2:2" s="122" customFormat="1" x14ac:dyDescent="0.25">
      <c r="B209" s="186"/>
    </row>
    <row r="210" spans="2:2" s="122" customFormat="1" x14ac:dyDescent="0.25">
      <c r="B210" s="186"/>
    </row>
    <row r="211" spans="2:2" s="122" customFormat="1" x14ac:dyDescent="0.25">
      <c r="B211" s="186"/>
    </row>
    <row r="212" spans="2:2" s="122" customFormat="1" x14ac:dyDescent="0.25">
      <c r="B212" s="186"/>
    </row>
    <row r="213" spans="2:2" s="122" customFormat="1" x14ac:dyDescent="0.25">
      <c r="B213" s="186"/>
    </row>
    <row r="214" spans="2:2" s="122" customFormat="1" x14ac:dyDescent="0.25">
      <c r="B214" s="186"/>
    </row>
    <row r="215" spans="2:2" s="122" customFormat="1" x14ac:dyDescent="0.25">
      <c r="B215" s="186"/>
    </row>
    <row r="216" spans="2:2" s="122" customFormat="1" x14ac:dyDescent="0.25">
      <c r="B216" s="186"/>
    </row>
    <row r="217" spans="2:2" s="122" customFormat="1" x14ac:dyDescent="0.25">
      <c r="B217" s="186"/>
    </row>
    <row r="218" spans="2:2" s="122" customFormat="1" x14ac:dyDescent="0.25">
      <c r="B218" s="186"/>
    </row>
    <row r="219" spans="2:2" s="122" customFormat="1" x14ac:dyDescent="0.25">
      <c r="B219" s="186"/>
    </row>
    <row r="220" spans="2:2" s="122" customFormat="1" x14ac:dyDescent="0.25">
      <c r="B220" s="186"/>
    </row>
    <row r="221" spans="2:2" s="122" customFormat="1" x14ac:dyDescent="0.25">
      <c r="B221" s="186"/>
    </row>
    <row r="222" spans="2:2" s="122" customFormat="1" x14ac:dyDescent="0.25">
      <c r="B222" s="186"/>
    </row>
    <row r="223" spans="2:2" s="122" customFormat="1" x14ac:dyDescent="0.25">
      <c r="B223" s="186"/>
    </row>
    <row r="224" spans="2:2" s="122" customFormat="1" x14ac:dyDescent="0.25">
      <c r="B224" s="186"/>
    </row>
    <row r="225" spans="2:2" s="122" customFormat="1" x14ac:dyDescent="0.25">
      <c r="B225" s="186"/>
    </row>
    <row r="226" spans="2:2" s="122" customFormat="1" x14ac:dyDescent="0.25">
      <c r="B226" s="186"/>
    </row>
    <row r="227" spans="2:2" s="122" customFormat="1" x14ac:dyDescent="0.25">
      <c r="B227" s="186"/>
    </row>
    <row r="228" spans="2:2" s="122" customFormat="1" x14ac:dyDescent="0.25">
      <c r="B228" s="186"/>
    </row>
    <row r="229" spans="2:2" s="122" customFormat="1" x14ac:dyDescent="0.25">
      <c r="B229" s="186"/>
    </row>
    <row r="230" spans="2:2" s="122" customFormat="1" x14ac:dyDescent="0.25">
      <c r="B230" s="186"/>
    </row>
    <row r="231" spans="2:2" s="122" customFormat="1" x14ac:dyDescent="0.25">
      <c r="B231" s="186"/>
    </row>
    <row r="232" spans="2:2" s="122" customFormat="1" x14ac:dyDescent="0.25">
      <c r="B232" s="186"/>
    </row>
    <row r="233" spans="2:2" s="122" customFormat="1" x14ac:dyDescent="0.25">
      <c r="B233" s="186"/>
    </row>
    <row r="234" spans="2:2" s="122" customFormat="1" x14ac:dyDescent="0.25">
      <c r="B234" s="186"/>
    </row>
    <row r="235" spans="2:2" s="122" customFormat="1" x14ac:dyDescent="0.25">
      <c r="B235" s="186"/>
    </row>
    <row r="236" spans="2:2" s="122" customFormat="1" x14ac:dyDescent="0.25">
      <c r="B236" s="186"/>
    </row>
    <row r="237" spans="2:2" s="122" customFormat="1" x14ac:dyDescent="0.25">
      <c r="B237" s="186"/>
    </row>
    <row r="238" spans="2:2" s="122" customFormat="1" x14ac:dyDescent="0.25">
      <c r="B238" s="186"/>
    </row>
    <row r="239" spans="2:2" s="122" customFormat="1" x14ac:dyDescent="0.25">
      <c r="B239" s="186"/>
    </row>
    <row r="240" spans="2:2" s="122" customFormat="1" x14ac:dyDescent="0.25">
      <c r="B240" s="186"/>
    </row>
    <row r="241" spans="2:2" s="122" customFormat="1" x14ac:dyDescent="0.25">
      <c r="B241" s="186"/>
    </row>
    <row r="242" spans="2:2" s="122" customFormat="1" x14ac:dyDescent="0.25">
      <c r="B242" s="186"/>
    </row>
    <row r="243" spans="2:2" s="122" customFormat="1" x14ac:dyDescent="0.25">
      <c r="B243" s="186"/>
    </row>
    <row r="244" spans="2:2" s="122" customFormat="1" x14ac:dyDescent="0.25">
      <c r="B244" s="186"/>
    </row>
    <row r="245" spans="2:2" s="122" customFormat="1" x14ac:dyDescent="0.25">
      <c r="B245" s="186"/>
    </row>
    <row r="246" spans="2:2" s="122" customFormat="1" x14ac:dyDescent="0.25">
      <c r="B246" s="186"/>
    </row>
    <row r="247" spans="2:2" s="122" customFormat="1" x14ac:dyDescent="0.25">
      <c r="B247" s="186"/>
    </row>
    <row r="248" spans="2:2" s="122" customFormat="1" x14ac:dyDescent="0.25">
      <c r="B248" s="186"/>
    </row>
    <row r="249" spans="2:2" s="122" customFormat="1" x14ac:dyDescent="0.25">
      <c r="B249" s="186"/>
    </row>
    <row r="250" spans="2:2" s="122" customFormat="1" x14ac:dyDescent="0.25">
      <c r="B250" s="186"/>
    </row>
    <row r="251" spans="2:2" s="122" customFormat="1" x14ac:dyDescent="0.25">
      <c r="B251" s="186"/>
    </row>
    <row r="252" spans="2:2" s="122" customFormat="1" x14ac:dyDescent="0.25">
      <c r="B252" s="186"/>
    </row>
    <row r="253" spans="2:2" s="122" customFormat="1" x14ac:dyDescent="0.25">
      <c r="B253" s="186"/>
    </row>
    <row r="254" spans="2:2" s="122" customFormat="1" x14ac:dyDescent="0.25">
      <c r="B254" s="186"/>
    </row>
    <row r="255" spans="2:2" s="122" customFormat="1" x14ac:dyDescent="0.25">
      <c r="B255" s="186"/>
    </row>
    <row r="256" spans="2:2" s="122" customFormat="1" x14ac:dyDescent="0.25">
      <c r="B256" s="186"/>
    </row>
    <row r="257" spans="2:2" s="122" customFormat="1" x14ac:dyDescent="0.25">
      <c r="B257" s="186"/>
    </row>
    <row r="258" spans="2:2" s="122" customFormat="1" x14ac:dyDescent="0.25">
      <c r="B258" s="186"/>
    </row>
  </sheetData>
  <mergeCells count="12">
    <mergeCell ref="B6:H6"/>
    <mergeCell ref="B1:H1"/>
    <mergeCell ref="B2:H2"/>
    <mergeCell ref="B3:H3"/>
    <mergeCell ref="B4:H4"/>
    <mergeCell ref="B5:H5"/>
    <mergeCell ref="A7:H7"/>
    <mergeCell ref="A8:H8"/>
    <mergeCell ref="A10:A11"/>
    <mergeCell ref="C10:H10"/>
    <mergeCell ref="C11:E11"/>
    <mergeCell ref="F11:H11"/>
  </mergeCells>
  <pageMargins left="0.51181102362204722" right="0.11811023622047245" top="0.15748031496062992" bottom="0.15748031496062992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</vt:lpstr>
      <vt:lpstr>приложение 5</vt:lpstr>
      <vt:lpstr>'приложение 4'!Заголовки_для_печати</vt:lpstr>
      <vt:lpstr>'приложение 4'!Область_печати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1</cp:lastModifiedBy>
  <cp:lastPrinted>2022-10-22T07:48:55Z</cp:lastPrinted>
  <dcterms:created xsi:type="dcterms:W3CDTF">2019-11-01T08:52:36Z</dcterms:created>
  <dcterms:modified xsi:type="dcterms:W3CDTF">2022-10-22T07:49:48Z</dcterms:modified>
</cp:coreProperties>
</file>