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6" windowWidth="15600" windowHeight="7368"/>
  </bookViews>
  <sheets>
    <sheet name="приложение 4" sheetId="1" r:id="rId1"/>
  </sheets>
  <definedNames>
    <definedName name="_xlnm.Print_Titles" localSheetId="0">'приложение 4'!$11:$12</definedName>
    <definedName name="_xlnm.Print_Area" localSheetId="0">'приложение 4'!$A$1:$E$94</definedName>
  </definedNames>
  <calcPr calcId="144525"/>
</workbook>
</file>

<file path=xl/calcChain.xml><?xml version="1.0" encoding="utf-8"?>
<calcChain xmlns="http://schemas.openxmlformats.org/spreadsheetml/2006/main">
  <c r="E96" i="1" l="1"/>
  <c r="E98" i="1" l="1"/>
  <c r="D73" i="1" l="1"/>
  <c r="D46" i="1" l="1"/>
  <c r="E57" i="1" l="1"/>
  <c r="E46" i="1"/>
  <c r="E62" i="1"/>
  <c r="E47" i="1" l="1"/>
  <c r="E61" i="1" l="1"/>
  <c r="E73" i="1"/>
  <c r="D67" i="1"/>
  <c r="C21" i="1"/>
  <c r="E21" i="1" l="1"/>
  <c r="D38" i="1" l="1"/>
  <c r="D37" i="1"/>
  <c r="D31" i="1"/>
  <c r="D29" i="1"/>
  <c r="D28" i="1"/>
  <c r="D25" i="1"/>
  <c r="D23" i="1"/>
  <c r="D22" i="1"/>
  <c r="D21" i="1"/>
  <c r="D19" i="1"/>
  <c r="D18" i="1"/>
  <c r="D17" i="1"/>
  <c r="D16" i="1"/>
  <c r="D14" i="1"/>
  <c r="D48" i="1"/>
  <c r="D49" i="1"/>
  <c r="D50" i="1"/>
  <c r="D51" i="1"/>
  <c r="D52" i="1"/>
  <c r="D53" i="1"/>
  <c r="D54" i="1"/>
  <c r="D55" i="1"/>
  <c r="D56" i="1"/>
  <c r="D59" i="1"/>
  <c r="D60" i="1"/>
  <c r="D64" i="1"/>
  <c r="D65" i="1"/>
  <c r="D90" i="1"/>
  <c r="D91" i="1"/>
  <c r="D68" i="1"/>
  <c r="D69" i="1"/>
  <c r="D70" i="1"/>
  <c r="D71" i="1"/>
  <c r="D72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C43" i="1"/>
  <c r="C89" i="1" l="1"/>
  <c r="C66" i="1"/>
  <c r="C63" i="1" s="1"/>
  <c r="C57" i="1"/>
  <c r="C46" i="1"/>
  <c r="C39" i="1"/>
  <c r="C36" i="1"/>
  <c r="C33" i="1"/>
  <c r="C30" i="1"/>
  <c r="C27" i="1"/>
  <c r="C24" i="1"/>
  <c r="C20" i="1"/>
  <c r="C15" i="1"/>
  <c r="C13" i="1" l="1"/>
  <c r="C42" i="1"/>
  <c r="C41" i="1" s="1"/>
  <c r="C93" i="1" l="1"/>
  <c r="D58" i="1"/>
  <c r="D57" i="1" s="1"/>
  <c r="D92" i="1"/>
  <c r="D89" i="1" s="1"/>
  <c r="D36" i="1"/>
  <c r="D33" i="1"/>
  <c r="D27" i="1"/>
  <c r="D24" i="1"/>
  <c r="D20" i="1"/>
  <c r="D15" i="1"/>
  <c r="D26" i="1"/>
  <c r="E89" i="1" l="1"/>
  <c r="E20" i="1" l="1"/>
  <c r="E39" i="1" l="1"/>
  <c r="D39" i="1" s="1"/>
  <c r="E36" i="1"/>
  <c r="E33" i="1"/>
  <c r="E30" i="1"/>
  <c r="D30" i="1" s="1"/>
  <c r="D13" i="1" s="1"/>
  <c r="E27" i="1"/>
  <c r="E24" i="1"/>
  <c r="E15" i="1"/>
  <c r="E13" i="1" l="1"/>
  <c r="D66" i="1" l="1"/>
  <c r="D63" i="1" s="1"/>
  <c r="E66" i="1"/>
  <c r="E63" i="1" s="1"/>
  <c r="E42" i="1" s="1"/>
  <c r="E41" i="1" s="1"/>
  <c r="D44" i="1"/>
  <c r="D45" i="1"/>
  <c r="E43" i="1"/>
  <c r="D43" i="1" s="1"/>
  <c r="D42" i="1" l="1"/>
  <c r="D41" i="1" s="1"/>
  <c r="D93" i="1" s="1"/>
  <c r="E93" i="1"/>
</calcChain>
</file>

<file path=xl/sharedStrings.xml><?xml version="1.0" encoding="utf-8"?>
<sst xmlns="http://schemas.openxmlformats.org/spreadsheetml/2006/main" count="178" uniqueCount="160">
  <si>
    <t>Приложение 4</t>
  </si>
  <si>
    <t>к Решению Хурала представителей</t>
  </si>
  <si>
    <t>муниципального района "Монгун-Тайгинский кожуун Республики Тыва"</t>
  </si>
  <si>
    <t>(тыс. рублей)</t>
  </si>
  <si>
    <t xml:space="preserve">Коды бюджетной классификации  </t>
  </si>
  <si>
    <t xml:space="preserve">      Наименование доходов </t>
  </si>
  <si>
    <t xml:space="preserve">Сумма </t>
  </si>
  <si>
    <t>1 00 00000 00 0000 000</t>
  </si>
  <si>
    <t>НАЛОГОВЫЕ И НЕНАЛОГОВЫЕ ДОХОДЫ</t>
  </si>
  <si>
    <t>1  01 02000 01 0000 110</t>
  </si>
  <si>
    <t>НАЛОГ НА ДОХОДЫ ФИЗИЧЕСКИХ ЛИЦ</t>
  </si>
  <si>
    <t>1 03 00000 00 0000 000</t>
  </si>
  <si>
    <t>НАЛОГИ НА ТОВАРЫ (РАБОТЫ,  УСЛУГИ), РЕАЛИЗУЕМЫЕ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</si>
  <si>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</si>
  <si>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</si>
  <si>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</si>
  <si>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</si>
  <si>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</si>
  <si>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</si>
  <si>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</si>
  <si>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</si>
  <si>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1 05 00000 00 0000 000</t>
  </si>
  <si>
    <t>НАЛОГИ НА СОВОКУПНЫЙ ДОХОД</t>
  </si>
  <si>
    <t>10503000010000110</t>
  </si>
  <si>
    <t>Единый сельскохозяйственный налог</t>
  </si>
  <si>
    <t>10504000020000110</t>
  </si>
  <si>
    <t>Налог, взимаемый в связи с применением патентной системы налогообложения</t>
  </si>
  <si>
    <t>10600000000000000</t>
  </si>
  <si>
    <t>НАЛОГИ НА ИМУЩЕСТВО</t>
  </si>
  <si>
    <t>10602000020000110</t>
  </si>
  <si>
    <t>Налог на имущество организаций</t>
  </si>
  <si>
    <t>10800000000000000</t>
  </si>
  <si>
    <t>ГОСУДАРСТВЕННАЯ ПОШЛИНА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</si>
  <si>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</si>
  <si>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</si>
  <si>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</si>
  <si>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</si>
  <si>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</si>
  <si>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1 12 00000 00 0000 000</t>
  </si>
  <si>
    <t xml:space="preserve">ПЛАТЕЖИ ПРИ ПОЛЬЗОВАНИИ ПРИРОДНЫМИ РЕСУРСАМИ </t>
  </si>
  <si>
    <t>1 12 01010 01 0000 120</t>
  </si>
  <si>
    <t>Плата за выбросы загрязняющих веществ в атмосферный воздух стационарными объектами</t>
  </si>
  <si>
    <t>1 12 01041 01 0000 120</t>
  </si>
  <si>
    <t>Плата за размещение отходов производства</t>
  </si>
  <si>
    <t xml:space="preserve"> 1 13 00000 00 0000 000</t>
  </si>
  <si>
    <t>1 13 01995 10 0000 130</t>
  </si>
  <si>
    <t>Прочие доходы от оказания платных услуг (работ) получателями средств бюджетов сельских поселений</t>
  </si>
  <si>
    <t>1 13 02995 05 0000 130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</si>
  <si>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</si>
  <si>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</si>
  <si>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</si>
  <si>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</si>
  <si>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 xml:space="preserve"> 1 16 00000 00 0000 000</t>
  </si>
  <si>
    <t>ШТРАФЫ, САНКЦИИ, ВОЗМЕЩЕНИЕ УЩЕРБА</t>
  </si>
  <si>
    <t>1 17 00000 00 0000 000</t>
  </si>
  <si>
    <t>ПРОЧИЕ НЕНАЛОГОВЫЕ ДОХОДЫ</t>
  </si>
  <si>
    <t>1 17 05050 05 0000 180</t>
  </si>
  <si>
    <t>Прочие неналоговые доходы бюджетов муниципальных районов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</si>
  <si>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</si>
  <si>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</si>
  <si>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</si>
  <si>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</si>
  <si>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</si>
  <si>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</t>
  </si>
  <si>
    <t>2 02 15001 05 0000 150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</si>
  <si>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</si>
  <si>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</si>
  <si>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</si>
  <si>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</si>
  <si>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2 02 20041 05 0000 150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</si>
  <si>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</si>
  <si>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</si>
  <si>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</si>
  <si>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</si>
  <si>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</si>
  <si>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</si>
  <si>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</si>
  <si>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</si>
  <si>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</si>
  <si>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ИТОГО ДОХОДОВ </t>
  </si>
  <si>
    <t>* 05 - бюджет муниципального района</t>
  </si>
  <si>
    <t>1 14 06000 00 0000 430</t>
  </si>
  <si>
    <t>2 02 25097 05 0000 150</t>
  </si>
  <si>
    <t>2 02 25497 05 0000 150</t>
  </si>
  <si>
    <t>2 02 30013 05 0000 150</t>
  </si>
  <si>
    <t>2 02 35118 05 0000 150</t>
  </si>
  <si>
    <t>2 02 35120 05 0000 150</t>
  </si>
  <si>
    <t>2 02 35250 05 0000 150</t>
  </si>
  <si>
    <t>2 02 35380 05 0000 150</t>
  </si>
  <si>
    <t>2 02 25519 05 0000 150</t>
  </si>
  <si>
    <t>2 02 30029 05 0000 150</t>
  </si>
  <si>
    <t>2 02 30022 05 0000 150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</si>
  <si>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</si>
  <si>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</si>
  <si>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         ПОСТУПЛЕНИЯ ДОХОДОВ В  БЮДЖЕТ МУНИЦИПАЛЬНОГО РАЙОНА                 </t>
  </si>
  <si>
    <t>Налог, взимаемый  в связи с применением упрощенной системы налогообложения</t>
  </si>
  <si>
    <t>2 02 25027 05 0000 150</t>
  </si>
  <si>
    <t>Субсидии бюджетам муниципальных районов на реализацию мероприятий государственной программы Российской Федерации "Доступная среда"</t>
  </si>
  <si>
    <t xml:space="preserve"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</si>
  <si>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2 02 25304 05 0000 150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</si>
  <si>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</si>
  <si>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 xml:space="preserve">Субсидии бюджетам муниципальных районов на реализацию мероприятий по обеспечению жильем молодых семей </t>
  </si>
  <si>
    <t xml:space="preserve">Субсидии бюджетам муниципальных районов на поддержку отрасли культуры 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</si>
  <si>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</si>
  <si>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</si>
  <si>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</si>
  <si>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</si>
  <si>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</si>
  <si>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</si>
  <si>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Субсидии на приобретение котельно-печного топлива для казенных, бюджетных и автономных учреждений, расположенных в труднодоступных местностях с ограниченными сроками завоза грузов</t>
  </si>
  <si>
    <t>Субсидии на оплату коммунальных услуг (в отношении расходов по оплате электрической и тепловой энергии, водоснабжения), приобретение котельно-печного топлива для казенных, бюджетных и автономных учреждений (с учетом доставки и услуг поставщика)</t>
  </si>
  <si>
    <t xml:space="preserve">Субсидии на содержание детей чабанов в образовательных организациях </t>
  </si>
  <si>
    <t>Субсидии на обеспечение специализированной коммунальной техникой предприятий жилищно-коммунального комплекса Республики Тыва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</si>
  <si>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</si>
  <si>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</si>
  <si>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 xml:space="preserve"> 2 02 30024 05 0000 150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</si>
  <si>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</si>
  <si>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2 02 35084 05 0000 150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</si>
  <si>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</si>
  <si>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</si>
  <si>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</si>
  <si>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Субвенции бюджетам муниципальных районов на оплату жилищно-коммунальных услуг отдельным категориям граждан</t>
  </si>
  <si>
    <t>2 02 35302 05 0000 150</t>
  </si>
  <si>
    <t>Субвенции бюджетам муниципальных районов на осуществление ежемесячных выплат на детей в возрасте от трех до семи  лет включительно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</si>
  <si>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</si>
  <si>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2 02 35469 05 0000 150</t>
  </si>
  <si>
    <t>Субвенции бюджетам муниципальных районов на проведение Всероссийской переписи населения 2020 года</t>
  </si>
  <si>
    <t>2 02 35573 05 0000 150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</si>
  <si>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</si>
  <si>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на реализацию Закона Республики Тыва «О предоставлении субвенций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организациях»</t>
  </si>
  <si>
    <t>Субвенции на мероприятия по проведению оздоровительной кампании детей</t>
  </si>
  <si>
    <t>Субвенции для предоставления льготы сельским специалистам по жилищно-коммунальным услугам</t>
  </si>
  <si>
    <t>Субвенции на осуществление переданных органам местного самоуправления Республики Тыва в соответствии с пунктом 5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организации предоставления гражданам субсидий на оплату жилых помещений и коммунальных услуг</t>
  </si>
  <si>
    <t xml:space="preserve">Субвенции на осуществление переданных органам местного самоуправления Республики Тыва в соответствии с пунктом 1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социальной поддержки ветеранов труда и тружеников тыла </t>
  </si>
  <si>
    <t xml:space="preserve">Субвенции на осуществление переданных органам местного самоуправления Республики Тыва в соответствии со статьей 1 Закона Республики Тыва от 28 декабря 2005 года №1554 ВХ-1 "О наделении органов местного самоуправления муниципальных районов отдельными государственными полномочиями по расчету и предоставлению дотаций поселениям Республики Тыва за счет средств республиканского бюджета Республики Тыва" </t>
  </si>
  <si>
    <t>Субвенции на осуществление переданных органам местного самоуправления Республики Тыва в соответствии с пунктом 4 статьи 1 Закона Республики Тыва от 28 декабря 2005 года №1560 ВХ-1 "О наделении органов местного самоуправления муниципальных образований отдельными государственными полномочиями Республики Тыва в области социальной поддержки отдельных категорий граждан" полномочий Республики Тыва в области осуществления назначения и выплаты ежемесячного пособия на ребенка</t>
  </si>
  <si>
    <t>Субвенции на осуществление государственных полномочий по образованию и организации деятельности комиссий по делам несовершеннолетних</t>
  </si>
  <si>
    <t>Субвенции на осуществление государственных полномочий по созданию, организации и обеспечению деятельности административных комиссий</t>
  </si>
  <si>
    <t>Субвенции на реализацию Закона Республики Тыва «О погребении и похоронном деле в Республике Тыва»</t>
  </si>
  <si>
    <t>Субвенции на осуществление государственных полномочий по установлению запрета на розничную продажу алкогольной продукции в Республике Тыва</t>
  </si>
  <si>
    <t>Субвенции на обеспечение равной доступности услуг общественного транспорта для отдельных категорий граждан</t>
  </si>
  <si>
    <t xml:space="preserve">Субвенции на осуществление переданных государственных полномочий
по организации мероприятий при осуществлении деятельности
по обращению с животными без владельцев
</t>
  </si>
  <si>
    <t>Уход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</si>
  <si>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</si>
  <si>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</si>
  <si>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2 02 49999 05 0000 150</t>
  </si>
  <si>
    <t xml:space="preserve">Прочие межбюджетные трансферты, передаваемые бюджетам муниципальных районов (на организацию бесплатного питания отдельным категориям учащихся государственных и муниципальных образовательных учреждений Республики Тыва) </t>
  </si>
  <si>
    <t>ДОХОДЫ ОТ ОКАЗАНИЯ ПЛАТНЫХ УСЛУГ  И КОМПЕНСАЦИИ ЗАТРАТ ГОСУДАРСТВА</t>
  </si>
  <si>
    <t>Жил.субсидия</t>
  </si>
  <si>
    <t>Отделы Жил.Суб</t>
  </si>
  <si>
    <t>Республики Тыва" на 2022 год и на плановый период 2023 и 2024 годов"</t>
  </si>
  <si>
    <t>"МОНГУН-ТАЙГИНСКИЙ КОЖУУН РЕСПУБЛИКИ ТЫВА" НА 2022 ГОД</t>
  </si>
  <si>
    <t>изменение</t>
  </si>
  <si>
    <t>Сумма</t>
  </si>
  <si>
    <t>коор</t>
  </si>
  <si>
    <t>Субсидии местным бюджетам на оплату услуг доступа к сети "Интернет" социально-значимых обьектов</t>
  </si>
  <si>
    <t>2 02 25599 05 0000 150</t>
  </si>
  <si>
    <t xml:space="preserve">Субсидии бюджетам муниципальных районов на подготовку проектов межевания земельных участков и  на проведение комплексных кадастровых работ </t>
  </si>
  <si>
    <t>№266 от  26.05.2022г</t>
  </si>
  <si>
    <t xml:space="preserve">"О внесении изменений бюджета муниципального района "Монгун-Тайгинский кожуун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</si>
</sst>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[$-F800]dddd\,\ mmmm\ dd\,\ yyyy"/>
    <numFmt numFmtId="166" formatCode="#,##0.0_ ;[Red]\-#,##0.0\ "/>
    <numFmt numFmtId="167" formatCode="_(* #,##0.00_);_(* \(#,##0.00\);_(* &quot;-&quot;??_);_(@_)"/>
    <numFmt numFmtId="168" formatCode="&quot;Да&quot;;&quot;Да&quot;;&quot;Нет&quot;"/>
    <numFmt numFmtId="169" formatCode="#,##0.000000000_ ;[Red]\-#,##0.000000000\ "/>
    <numFmt numFmtId="170" formatCode="#,##0.00000_ ;[Red]\-#,##0.00000\ "/>
    <numFmt numFmtId="171" formatCode="#,##0.000000_ ;[Red]\-#,##0.000000\ "/>
    <numFmt numFmtId="172" formatCode="0.000000"/>
    <numFmt numFmtId="173" formatCode="#,##0.00000000_ ;[Red]\-#,##0.00000000\ "/>
    <numFmt numFmtId="174" formatCode="_-* #,##0.00000_р_._-;\-* #,##0.00000_р_._-;_-* &quot;-&quot;??_р_._-;_-@_-"/>
  </numFmts>
  <fonts count="45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10"/>
      <color theme="1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/>
    <xf numFmtId="0" fontId="2" fillId="0" borderId="0"/>
    <xf numFmtId="167" fontId="3" fillId="0" borderId="0" applyFont="0" applyFill="0" applyBorder="0" applyAlignment="0" applyProtection="0"/>
    <xf numFmtId="0" fontId="3" fillId="0" borderId="0"/>
    <xf numFmtId="0" fontId="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4" fillId="9" borderId="1" applyNumberFormat="0" applyAlignment="0" applyProtection="0"/>
    <xf numFmtId="0" fontId="15" fillId="10" borderId="2" applyNumberFormat="0" applyAlignment="0" applyProtection="0"/>
    <xf numFmtId="0" fontId="16" fillId="10" borderId="1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11" borderId="7" applyNumberFormat="0" applyAlignment="0" applyProtection="0"/>
    <xf numFmtId="0" fontId="22" fillId="0" borderId="0" applyNumberFormat="0" applyFill="0" applyBorder="0" applyAlignment="0" applyProtection="0"/>
    <xf numFmtId="0" fontId="23" fillId="12" borderId="0" applyNumberFormat="0" applyBorder="0" applyAlignment="0" applyProtection="0"/>
    <xf numFmtId="0" fontId="24" fillId="0" borderId="0"/>
    <xf numFmtId="0" fontId="24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25" fillId="13" borderId="0" applyNumberFormat="0" applyBorder="0" applyAlignment="0" applyProtection="0"/>
    <xf numFmtId="0" fontId="26" fillId="0" borderId="0" applyNumberFormat="0" applyFill="0" applyBorder="0" applyAlignment="0" applyProtection="0"/>
    <xf numFmtId="0" fontId="3" fillId="14" borderId="8" applyNumberFormat="0" applyFont="0" applyAlignment="0" applyProtection="0"/>
    <xf numFmtId="0" fontId="3" fillId="14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9" fillId="15" borderId="0" applyNumberFormat="0" applyBorder="0" applyAlignment="0" applyProtection="0"/>
    <xf numFmtId="0" fontId="3" fillId="0" borderId="0"/>
  </cellStyleXfs>
  <cellXfs count="113">
    <xf numFmtId="0" fontId="0" fillId="0" borderId="0" xfId="0"/>
    <xf numFmtId="0" fontId="5" fillId="0" borderId="0" xfId="2" applyFont="1" applyFill="1"/>
    <xf numFmtId="165" fontId="5" fillId="0" borderId="0" xfId="2" applyNumberFormat="1" applyFont="1" applyFill="1"/>
    <xf numFmtId="0" fontId="6" fillId="0" borderId="0" xfId="2" applyFont="1" applyFill="1"/>
    <xf numFmtId="166" fontId="7" fillId="0" borderId="0" xfId="2" applyNumberFormat="1" applyFont="1" applyFill="1" applyAlignment="1">
      <alignment horizontal="left" vertical="center"/>
    </xf>
    <xf numFmtId="0" fontId="7" fillId="0" borderId="0" xfId="2" applyFont="1" applyFill="1"/>
    <xf numFmtId="166" fontId="5" fillId="0" borderId="0" xfId="2" applyNumberFormat="1" applyFont="1" applyFill="1"/>
    <xf numFmtId="0" fontId="6" fillId="0" borderId="0" xfId="4" applyFont="1" applyFill="1"/>
    <xf numFmtId="0" fontId="5" fillId="0" borderId="0" xfId="4" applyFont="1" applyFill="1"/>
    <xf numFmtId="0" fontId="12" fillId="0" borderId="0" xfId="4" applyFont="1" applyFill="1"/>
    <xf numFmtId="166" fontId="5" fillId="0" borderId="0" xfId="2" applyNumberFormat="1" applyFont="1" applyFill="1" applyBorder="1"/>
    <xf numFmtId="0" fontId="2" fillId="0" borderId="0" xfId="1" applyFill="1"/>
    <xf numFmtId="0" fontId="9" fillId="0" borderId="0" xfId="1" applyFont="1" applyFill="1" applyBorder="1"/>
    <xf numFmtId="166" fontId="2" fillId="0" borderId="0" xfId="1" applyNumberFormat="1" applyFont="1" applyFill="1"/>
    <xf numFmtId="0" fontId="2" fillId="0" borderId="0" xfId="1" applyFont="1" applyFill="1"/>
    <xf numFmtId="0" fontId="5" fillId="0" borderId="0" xfId="4" applyFont="1" applyFill="1" applyAlignment="1">
      <alignment vertical="top"/>
    </xf>
    <xf numFmtId="0" fontId="6" fillId="16" borderId="0" xfId="4" applyFont="1" applyFill="1" applyAlignment="1">
      <alignment vertical="top"/>
    </xf>
    <xf numFmtId="0" fontId="6" fillId="0" borderId="0" xfId="2" applyFont="1" applyFill="1" applyAlignment="1">
      <alignment wrapText="1"/>
    </xf>
    <xf numFmtId="0" fontId="5" fillId="0" borderId="0" xfId="2" applyFont="1" applyFill="1" applyAlignment="1">
      <alignment wrapText="1"/>
    </xf>
    <xf numFmtId="0" fontId="30" fillId="0" borderId="10" xfId="2" applyFont="1" applyFill="1" applyBorder="1" applyAlignment="1">
      <alignment horizontal="left" vertical="top" wrapText="1"/>
    </xf>
    <xf numFmtId="0" fontId="31" fillId="0" borderId="10" xfId="4" applyFont="1" applyFill="1" applyBorder="1" applyAlignment="1">
      <alignment horizontal="left" vertical="top" wrapText="1"/>
    </xf>
    <xf numFmtId="0" fontId="10" fillId="0" borderId="10" xfId="4" applyFont="1" applyFill="1" applyBorder="1" applyAlignment="1">
      <alignment horizontal="left" vertical="top" wrapText="1"/>
    </xf>
    <xf numFmtId="0" fontId="5" fillId="0" borderId="10" xfId="0" applyNumberFormat="1" applyFont="1" applyFill="1" applyBorder="1" applyAlignment="1">
      <alignment horizontal="left" vertical="top" wrapText="1"/>
    </xf>
    <xf numFmtId="0" fontId="34" fillId="0" borderId="10" xfId="23" applyFont="1" applyFill="1" applyBorder="1" applyAlignment="1">
      <alignment horizontal="left" vertical="top" wrapText="1"/>
    </xf>
    <xf numFmtId="0" fontId="9" fillId="16" borderId="10" xfId="2" applyFont="1" applyFill="1" applyBorder="1" applyAlignment="1" applyProtection="1">
      <alignment horizontal="left" vertical="top" wrapText="1"/>
      <protection locked="0"/>
    </xf>
    <xf numFmtId="0" fontId="5" fillId="16" borderId="10" xfId="4" applyFont="1" applyFill="1" applyBorder="1" applyAlignment="1" applyProtection="1">
      <alignment horizontal="left" vertical="top" wrapText="1"/>
      <protection locked="0"/>
    </xf>
    <xf numFmtId="0" fontId="9" fillId="0" borderId="10" xfId="2" applyFont="1" applyFill="1" applyBorder="1" applyAlignment="1" applyProtection="1">
      <alignment horizontal="left" vertical="top" wrapText="1"/>
      <protection locked="0"/>
    </xf>
    <xf numFmtId="0" fontId="5" fillId="0" borderId="10" xfId="4" applyFont="1" applyFill="1" applyBorder="1" applyAlignment="1" applyProtection="1">
      <alignment horizontal="left" vertical="top" wrapText="1"/>
      <protection locked="0"/>
    </xf>
    <xf numFmtId="0" fontId="5" fillId="0" borderId="10" xfId="3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32" fillId="0" borderId="10" xfId="5" applyFont="1" applyFill="1" applyBorder="1" applyAlignment="1">
      <alignment horizontal="left" vertical="top" wrapText="1"/>
    </xf>
    <xf numFmtId="0" fontId="10" fillId="0" borderId="10" xfId="4" applyFont="1" applyFill="1" applyBorder="1" applyAlignment="1" applyProtection="1">
      <alignment horizontal="left" vertical="top" wrapText="1"/>
      <protection locked="0"/>
    </xf>
    <xf numFmtId="0" fontId="6" fillId="0" borderId="10" xfId="2" applyFont="1" applyFill="1" applyBorder="1" applyAlignment="1">
      <alignment horizontal="left" vertical="top" wrapText="1"/>
    </xf>
    <xf numFmtId="0" fontId="11" fillId="0" borderId="10" xfId="2" applyFont="1" applyFill="1" applyBorder="1" applyAlignment="1">
      <alignment horizontal="left" vertical="top" wrapText="1"/>
    </xf>
    <xf numFmtId="0" fontId="5" fillId="0" borderId="0" xfId="2" applyFont="1" applyFill="1" applyAlignment="1">
      <alignment vertical="top"/>
    </xf>
    <xf numFmtId="166" fontId="2" fillId="0" borderId="0" xfId="1" applyNumberFormat="1" applyFont="1" applyFill="1" applyAlignment="1">
      <alignment vertical="top"/>
    </xf>
    <xf numFmtId="0" fontId="6" fillId="0" borderId="10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left" vertical="top" wrapText="1"/>
    </xf>
    <xf numFmtId="0" fontId="9" fillId="0" borderId="10" xfId="2" applyFont="1" applyFill="1" applyBorder="1" applyAlignment="1">
      <alignment horizontal="left" vertical="top" wrapText="1"/>
    </xf>
    <xf numFmtId="0" fontId="5" fillId="0" borderId="10" xfId="2" applyFont="1" applyFill="1" applyBorder="1" applyAlignment="1">
      <alignment horizontal="left" vertical="top" wrapText="1"/>
    </xf>
    <xf numFmtId="0" fontId="33" fillId="0" borderId="10" xfId="0" applyFont="1" applyFill="1" applyBorder="1" applyAlignment="1">
      <alignment horizontal="left" vertical="top" wrapText="1"/>
    </xf>
    <xf numFmtId="1" fontId="9" fillId="0" borderId="10" xfId="2" applyNumberFormat="1" applyFont="1" applyFill="1" applyBorder="1" applyAlignment="1">
      <alignment horizontal="left" vertical="top" wrapText="1"/>
    </xf>
    <xf numFmtId="0" fontId="10" fillId="0" borderId="10" xfId="2" applyFont="1" applyFill="1" applyBorder="1" applyAlignment="1">
      <alignment horizontal="left" vertical="top" wrapText="1"/>
    </xf>
    <xf numFmtId="1" fontId="9" fillId="0" borderId="10" xfId="0" applyNumberFormat="1" applyFont="1" applyFill="1" applyBorder="1" applyAlignment="1" applyProtection="1">
      <alignment horizontal="left" vertical="top"/>
      <protection locked="0"/>
    </xf>
    <xf numFmtId="0" fontId="34" fillId="0" borderId="10" xfId="0" applyFont="1" applyFill="1" applyBorder="1" applyAlignment="1">
      <alignment horizontal="left" vertical="top"/>
    </xf>
    <xf numFmtId="0" fontId="11" fillId="0" borderId="10" xfId="4" applyFont="1" applyFill="1" applyBorder="1" applyAlignment="1">
      <alignment horizontal="left" vertical="top" wrapText="1"/>
    </xf>
    <xf numFmtId="49" fontId="36" fillId="16" borderId="10" xfId="0" applyNumberFormat="1" applyFont="1" applyFill="1" applyBorder="1" applyAlignment="1">
      <alignment horizontal="left" vertical="top"/>
    </xf>
    <xf numFmtId="0" fontId="11" fillId="16" borderId="10" xfId="0" quotePrefix="1" applyNumberFormat="1" applyFont="1" applyFill="1" applyBorder="1" applyAlignment="1">
      <alignment horizontal="left" vertical="top" wrapText="1"/>
    </xf>
    <xf numFmtId="49" fontId="35" fillId="16" borderId="10" xfId="0" applyNumberFormat="1" applyFont="1" applyFill="1" applyBorder="1" applyAlignment="1">
      <alignment horizontal="left" vertical="top"/>
    </xf>
    <xf numFmtId="0" fontId="10" fillId="16" borderId="10" xfId="0" quotePrefix="1" applyNumberFormat="1" applyFont="1" applyFill="1" applyBorder="1" applyAlignment="1">
      <alignment horizontal="left" vertical="top" wrapText="1"/>
    </xf>
    <xf numFmtId="0" fontId="9" fillId="0" borderId="10" xfId="1" applyFont="1" applyFill="1" applyBorder="1" applyAlignment="1">
      <alignment horizontal="left" vertical="top"/>
    </xf>
    <xf numFmtId="169" fontId="2" fillId="0" borderId="10" xfId="1" applyNumberFormat="1" applyFont="1" applyFill="1" applyBorder="1" applyAlignment="1">
      <alignment vertical="top"/>
    </xf>
    <xf numFmtId="0" fontId="2" fillId="0" borderId="0" xfId="1" applyFill="1" applyAlignment="1">
      <alignment wrapText="1"/>
    </xf>
    <xf numFmtId="0" fontId="9" fillId="0" borderId="10" xfId="1" applyFont="1" applyFill="1" applyBorder="1" applyAlignment="1">
      <alignment horizontal="left" vertical="top" wrapText="1"/>
    </xf>
    <xf numFmtId="0" fontId="9" fillId="0" borderId="0" xfId="1" applyFont="1" applyFill="1" applyBorder="1" applyAlignment="1">
      <alignment horizontal="right" vertical="center" wrapText="1"/>
    </xf>
    <xf numFmtId="0" fontId="5" fillId="0" borderId="0" xfId="2" applyFont="1" applyFill="1" applyAlignment="1">
      <alignment horizontal="justify" wrapText="1"/>
    </xf>
    <xf numFmtId="0" fontId="37" fillId="0" borderId="10" xfId="2" applyFont="1" applyFill="1" applyBorder="1" applyAlignment="1">
      <alignment horizontal="center" vertical="top" wrapText="1"/>
    </xf>
    <xf numFmtId="0" fontId="8" fillId="0" borderId="10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/>
    </xf>
    <xf numFmtId="0" fontId="5" fillId="0" borderId="0" xfId="2" applyFont="1" applyFill="1" applyAlignment="1">
      <alignment horizontal="right" vertical="top"/>
    </xf>
    <xf numFmtId="0" fontId="37" fillId="0" borderId="10" xfId="2" applyFont="1" applyFill="1" applyBorder="1" applyAlignment="1">
      <alignment horizontal="center" wrapText="1"/>
    </xf>
    <xf numFmtId="0" fontId="37" fillId="0" borderId="10" xfId="2" applyFont="1" applyFill="1" applyBorder="1" applyAlignment="1">
      <alignment horizontal="center" vertical="top"/>
    </xf>
    <xf numFmtId="166" fontId="38" fillId="0" borderId="0" xfId="2" applyNumberFormat="1" applyFont="1" applyFill="1" applyAlignment="1">
      <alignment horizontal="left" vertical="center"/>
    </xf>
    <xf numFmtId="0" fontId="37" fillId="0" borderId="0" xfId="2" applyFont="1" applyFill="1"/>
    <xf numFmtId="0" fontId="6" fillId="0" borderId="10" xfId="2" applyFont="1" applyFill="1" applyBorder="1" applyAlignment="1">
      <alignment horizontal="center" vertical="center" wrapText="1"/>
    </xf>
    <xf numFmtId="170" fontId="6" fillId="0" borderId="10" xfId="3" applyNumberFormat="1" applyFont="1" applyFill="1" applyBorder="1" applyAlignment="1">
      <alignment vertical="top" wrapText="1"/>
    </xf>
    <xf numFmtId="170" fontId="5" fillId="0" borderId="10" xfId="3" applyNumberFormat="1" applyFont="1" applyFill="1" applyBorder="1" applyAlignment="1">
      <alignment vertical="top" wrapText="1"/>
    </xf>
    <xf numFmtId="170" fontId="10" fillId="0" borderId="10" xfId="3" applyNumberFormat="1" applyFont="1" applyFill="1" applyBorder="1" applyAlignment="1">
      <alignment vertical="top" wrapText="1"/>
    </xf>
    <xf numFmtId="170" fontId="11" fillId="0" borderId="10" xfId="3" applyNumberFormat="1" applyFont="1" applyFill="1" applyBorder="1" applyAlignment="1">
      <alignment vertical="top" wrapText="1"/>
    </xf>
    <xf numFmtId="170" fontId="6" fillId="0" borderId="10" xfId="4" applyNumberFormat="1" applyFont="1" applyFill="1" applyBorder="1" applyAlignment="1">
      <alignment vertical="top"/>
    </xf>
    <xf numFmtId="170" fontId="5" fillId="0" borderId="10" xfId="4" applyNumberFormat="1" applyFont="1" applyFill="1" applyBorder="1" applyAlignment="1">
      <alignment vertical="top"/>
    </xf>
    <xf numFmtId="170" fontId="32" fillId="0" borderId="10" xfId="4" applyNumberFormat="1" applyFont="1" applyFill="1" applyBorder="1" applyAlignment="1">
      <alignment vertical="top"/>
    </xf>
    <xf numFmtId="170" fontId="5" fillId="0" borderId="10" xfId="0" applyNumberFormat="1" applyFont="1" applyFill="1" applyBorder="1" applyAlignment="1">
      <alignment vertical="top"/>
    </xf>
    <xf numFmtId="170" fontId="9" fillId="0" borderId="10" xfId="0" applyNumberFormat="1" applyFont="1" applyFill="1" applyBorder="1" applyAlignment="1">
      <alignment vertical="top"/>
    </xf>
    <xf numFmtId="0" fontId="5" fillId="16" borderId="10" xfId="4" applyFont="1" applyFill="1" applyBorder="1" applyAlignment="1" applyProtection="1">
      <alignment horizontal="right" vertical="top" wrapText="1"/>
      <protection locked="0"/>
    </xf>
    <xf numFmtId="170" fontId="5" fillId="0" borderId="0" xfId="2" applyNumberFormat="1" applyFont="1" applyFill="1" applyAlignment="1">
      <alignment vertical="top"/>
    </xf>
    <xf numFmtId="0" fontId="39" fillId="2" borderId="0" xfId="1" applyFont="1" applyFill="1" applyAlignment="1">
      <alignment horizontal="center" wrapText="1"/>
    </xf>
    <xf numFmtId="0" fontId="40" fillId="2" borderId="0" xfId="2" applyFont="1" applyFill="1" applyAlignment="1">
      <alignment horizontal="center" wrapText="1"/>
    </xf>
    <xf numFmtId="0" fontId="41" fillId="2" borderId="0" xfId="2" applyFont="1" applyFill="1" applyAlignment="1">
      <alignment horizontal="center" wrapText="1"/>
    </xf>
    <xf numFmtId="0" fontId="41" fillId="2" borderId="10" xfId="2" applyFont="1" applyFill="1" applyBorder="1" applyAlignment="1">
      <alignment horizontal="center" vertical="center" wrapText="1"/>
    </xf>
    <xf numFmtId="0" fontId="42" fillId="2" borderId="10" xfId="2" applyFont="1" applyFill="1" applyBorder="1" applyAlignment="1">
      <alignment horizontal="center" wrapText="1"/>
    </xf>
    <xf numFmtId="0" fontId="44" fillId="2" borderId="10" xfId="1" applyFont="1" applyFill="1" applyBorder="1" applyAlignment="1">
      <alignment horizontal="center" vertical="top" wrapText="1"/>
    </xf>
    <xf numFmtId="0" fontId="44" fillId="2" borderId="0" xfId="1" applyFont="1" applyFill="1" applyBorder="1" applyAlignment="1">
      <alignment horizontal="center" vertical="center" wrapText="1"/>
    </xf>
    <xf numFmtId="171" fontId="5" fillId="0" borderId="0" xfId="2" applyNumberFormat="1" applyFont="1" applyFill="1" applyAlignment="1">
      <alignment vertical="top"/>
    </xf>
    <xf numFmtId="172" fontId="5" fillId="0" borderId="0" xfId="2" applyNumberFormat="1" applyFont="1" applyFill="1" applyAlignment="1">
      <alignment horizontal="justify" wrapText="1"/>
    </xf>
    <xf numFmtId="173" fontId="7" fillId="0" borderId="0" xfId="2" applyNumberFormat="1" applyFont="1" applyFill="1" applyAlignment="1">
      <alignment horizontal="left" vertical="center"/>
    </xf>
    <xf numFmtId="169" fontId="7" fillId="0" borderId="0" xfId="2" applyNumberFormat="1" applyFont="1" applyFill="1" applyAlignment="1">
      <alignment horizontal="left" vertical="center"/>
    </xf>
    <xf numFmtId="171" fontId="5" fillId="0" borderId="10" xfId="4" applyNumberFormat="1" applyFont="1" applyFill="1" applyBorder="1" applyAlignment="1">
      <alignment vertical="top"/>
    </xf>
    <xf numFmtId="164" fontId="5" fillId="16" borderId="10" xfId="4" applyNumberFormat="1" applyFont="1" applyFill="1" applyBorder="1" applyAlignment="1" applyProtection="1">
      <alignment horizontal="center" vertical="top" wrapText="1"/>
      <protection locked="0"/>
    </xf>
    <xf numFmtId="164" fontId="40" fillId="2" borderId="10" xfId="4" applyNumberFormat="1" applyFont="1" applyFill="1" applyBorder="1" applyAlignment="1">
      <alignment horizontal="center" vertical="top"/>
    </xf>
    <xf numFmtId="0" fontId="6" fillId="0" borderId="10" xfId="2" applyFont="1" applyFill="1" applyBorder="1" applyAlignment="1">
      <alignment horizontal="center" vertical="center" wrapText="1"/>
    </xf>
    <xf numFmtId="0" fontId="34" fillId="2" borderId="10" xfId="23" applyFont="1" applyFill="1" applyBorder="1" applyAlignment="1">
      <alignment horizontal="left" vertical="top" wrapText="1"/>
    </xf>
    <xf numFmtId="174" fontId="41" fillId="2" borderId="10" xfId="4" applyNumberFormat="1" applyFont="1" applyFill="1" applyBorder="1" applyAlignment="1">
      <alignment horizontal="center" vertical="top"/>
    </xf>
    <xf numFmtId="170" fontId="6" fillId="0" borderId="10" xfId="4" applyNumberFormat="1" applyFont="1" applyFill="1" applyBorder="1" applyAlignment="1">
      <alignment horizontal="center" vertical="top"/>
    </xf>
    <xf numFmtId="174" fontId="41" fillId="2" borderId="10" xfId="0" quotePrefix="1" applyNumberFormat="1" applyFont="1" applyFill="1" applyBorder="1" applyAlignment="1">
      <alignment horizontal="center" vertical="top" wrapText="1"/>
    </xf>
    <xf numFmtId="174" fontId="40" fillId="2" borderId="10" xfId="4" applyNumberFormat="1" applyFont="1" applyFill="1" applyBorder="1" applyAlignment="1">
      <alignment horizontal="center" vertical="top"/>
    </xf>
    <xf numFmtId="164" fontId="41" fillId="2" borderId="10" xfId="3" applyNumberFormat="1" applyFont="1" applyFill="1" applyBorder="1" applyAlignment="1">
      <alignment horizontal="center" vertical="top" wrapText="1"/>
    </xf>
    <xf numFmtId="164" fontId="40" fillId="2" borderId="10" xfId="3" applyNumberFormat="1" applyFont="1" applyFill="1" applyBorder="1" applyAlignment="1">
      <alignment horizontal="center" vertical="top" wrapText="1"/>
    </xf>
    <xf numFmtId="164" fontId="41" fillId="2" borderId="10" xfId="4" applyNumberFormat="1" applyFont="1" applyFill="1" applyBorder="1" applyAlignment="1">
      <alignment horizontal="center" vertical="top"/>
    </xf>
    <xf numFmtId="164" fontId="43" fillId="2" borderId="10" xfId="4" applyNumberFormat="1" applyFont="1" applyFill="1" applyBorder="1" applyAlignment="1">
      <alignment horizontal="center" vertical="top"/>
    </xf>
    <xf numFmtId="174" fontId="32" fillId="0" borderId="10" xfId="4" applyNumberFormat="1" applyFont="1" applyFill="1" applyBorder="1" applyAlignment="1">
      <alignment horizontal="center" vertical="top"/>
    </xf>
    <xf numFmtId="0" fontId="11" fillId="16" borderId="10" xfId="0" quotePrefix="1" applyNumberFormat="1" applyFont="1" applyFill="1" applyBorder="1" applyAlignment="1">
      <alignment horizontal="center" vertical="top" wrapText="1"/>
    </xf>
    <xf numFmtId="164" fontId="40" fillId="17" borderId="10" xfId="4" applyNumberFormat="1" applyFont="1" applyFill="1" applyBorder="1" applyAlignment="1">
      <alignment horizontal="center" vertical="top"/>
    </xf>
    <xf numFmtId="164" fontId="40" fillId="17" borderId="10" xfId="4" applyNumberFormat="1" applyFont="1" applyFill="1" applyBorder="1" applyAlignment="1">
      <alignment horizontal="center" vertical="center"/>
    </xf>
    <xf numFmtId="170" fontId="6" fillId="0" borderId="10" xfId="4" applyNumberFormat="1" applyFont="1" applyFill="1" applyBorder="1" applyAlignment="1">
      <alignment horizontal="center" vertical="center"/>
    </xf>
    <xf numFmtId="171" fontId="6" fillId="0" borderId="10" xfId="4" applyNumberFormat="1" applyFont="1" applyFill="1" applyBorder="1" applyAlignment="1">
      <alignment horizontal="right" vertical="top"/>
    </xf>
    <xf numFmtId="170" fontId="5" fillId="16" borderId="10" xfId="4" applyNumberFormat="1" applyFont="1" applyFill="1" applyBorder="1" applyAlignment="1" applyProtection="1">
      <alignment horizontal="right" vertical="top" wrapText="1"/>
      <protection locked="0"/>
    </xf>
    <xf numFmtId="171" fontId="32" fillId="0" borderId="10" xfId="4" applyNumberFormat="1" applyFont="1" applyFill="1" applyBorder="1" applyAlignment="1">
      <alignment vertical="top"/>
    </xf>
    <xf numFmtId="0" fontId="5" fillId="0" borderId="0" xfId="4" applyFont="1" applyFill="1" applyAlignment="1">
      <alignment vertical="center"/>
    </xf>
    <xf numFmtId="0" fontId="5" fillId="2" borderId="10" xfId="0" applyFont="1" applyFill="1" applyBorder="1" applyAlignment="1">
      <alignment horizontal="left" vertical="top" wrapText="1"/>
    </xf>
    <xf numFmtId="170" fontId="5" fillId="2" borderId="10" xfId="4" applyNumberFormat="1" applyFont="1" applyFill="1" applyBorder="1" applyAlignment="1">
      <alignment vertical="top"/>
    </xf>
    <xf numFmtId="0" fontId="6" fillId="0" borderId="0" xfId="2" applyFont="1" applyFill="1" applyAlignment="1">
      <alignment horizontal="center"/>
    </xf>
    <xf numFmtId="0" fontId="4" fillId="0" borderId="0" xfId="0" applyFont="1" applyFill="1" applyAlignment="1">
      <alignment horizontal="right"/>
    </xf>
  </cellXfs>
  <cellStyles count="44">
    <cellStyle name="Акцент1 2" xfId="6"/>
    <cellStyle name="Акцент2 2" xfId="7"/>
    <cellStyle name="Акцент3 2" xfId="8"/>
    <cellStyle name="Акцент4 2" xfId="9"/>
    <cellStyle name="Акцент5 2" xfId="10"/>
    <cellStyle name="Акцент6 2" xfId="11"/>
    <cellStyle name="Ввод  2" xfId="12"/>
    <cellStyle name="Вывод 2" xfId="13"/>
    <cellStyle name="Вычисление 2" xfId="14"/>
    <cellStyle name="Заголовок 1 2" xfId="15"/>
    <cellStyle name="Заголовок 2 2" xfId="16"/>
    <cellStyle name="Заголовок 3 2" xfId="17"/>
    <cellStyle name="Заголовок 4 2" xfId="18"/>
    <cellStyle name="Итог 2" xfId="19"/>
    <cellStyle name="Контрольная ячейка 2" xfId="20"/>
    <cellStyle name="Название 2" xfId="21"/>
    <cellStyle name="Нейтральный 2" xfId="22"/>
    <cellStyle name="Обычный" xfId="0" builtinId="0"/>
    <cellStyle name="Обычный 10" xfId="43"/>
    <cellStyle name="Обычный 2" xfId="4"/>
    <cellStyle name="Обычный 3" xfId="23"/>
    <cellStyle name="Обычный 3 2" xfId="24"/>
    <cellStyle name="Обычный 4" xfId="25"/>
    <cellStyle name="Обычный 5" xfId="26"/>
    <cellStyle name="Обычный 5 2" xfId="27"/>
    <cellStyle name="Обычный 6" xfId="28"/>
    <cellStyle name="Обычный 7" xfId="29"/>
    <cellStyle name="Обычный_Взаимные Москв 9мес2006" xfId="5"/>
    <cellStyle name="Обычный_Измененные приложения 2006 года к 3 чт." xfId="30"/>
    <cellStyle name="Обычный_прил.финпом" xfId="1"/>
    <cellStyle name="Обычный_республиканский  2005 г" xfId="2"/>
    <cellStyle name="Плохой 2" xfId="31"/>
    <cellStyle name="Пояснение 2" xfId="32"/>
    <cellStyle name="Примечание 2" xfId="33"/>
    <cellStyle name="Примечание 3" xfId="34"/>
    <cellStyle name="Связанная ячейка 2" xfId="35"/>
    <cellStyle name="Текст предупреждения 2" xfId="36"/>
    <cellStyle name="Финансовый 2" xfId="37"/>
    <cellStyle name="Финансовый 3" xfId="38"/>
    <cellStyle name="Финансовый 4" xfId="39"/>
    <cellStyle name="Финансовый 4 2" xfId="40"/>
    <cellStyle name="Финансовый 5" xfId="3"/>
    <cellStyle name="Финансовый 5 2" xfId="41"/>
    <cellStyle name="Хороши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255"/>
  <sheetViews>
    <sheetView tabSelected="1" view="pageBreakPreview" topLeftCell="A94" zoomScaleSheetLayoutView="100" workbookViewId="0">
      <selection activeCell="G13" sqref="G13"/>
    </sheetView>
  </sheetViews>
  <sheetFormatPr defaultColWidth="9.109375" defaultRowHeight="13.8" x14ac:dyDescent="0.25"/>
  <cols>
    <col min="1" max="1" width="20.6640625" style="1" customWidth="1"/>
    <col min="2" max="2" width="68" style="18" customWidth="1"/>
    <col min="3" max="3" width="15.44140625" style="18" customWidth="1"/>
    <col min="4" max="4" width="15.44140625" style="77" customWidth="1"/>
    <col min="5" max="5" width="18.5546875" style="34" customWidth="1"/>
    <col min="6" max="6" width="19.109375" style="1" bestFit="1" customWidth="1"/>
    <col min="7" max="7" width="16.6640625" style="1" bestFit="1" customWidth="1"/>
    <col min="8" max="16384" width="9.109375" style="1"/>
  </cols>
  <sheetData>
    <row r="1" spans="1:26" ht="15.6" x14ac:dyDescent="0.25">
      <c r="A1" s="11"/>
      <c r="B1" s="52"/>
      <c r="C1" s="52"/>
      <c r="D1" s="76"/>
      <c r="E1" s="58" t="s">
        <v>0</v>
      </c>
    </row>
    <row r="2" spans="1:26" ht="15.6" x14ac:dyDescent="0.25">
      <c r="A2" s="11"/>
      <c r="B2" s="52"/>
      <c r="C2" s="52"/>
      <c r="D2" s="76"/>
      <c r="E2" s="58" t="s">
        <v>1</v>
      </c>
    </row>
    <row r="3" spans="1:26" ht="15.6" x14ac:dyDescent="0.25">
      <c r="A3" s="11"/>
      <c r="B3" s="52"/>
      <c r="C3" s="52"/>
      <c r="D3" s="76"/>
      <c r="E3" s="58" t="s">
        <v>2</v>
      </c>
    </row>
    <row r="4" spans="1:26" ht="15.6" x14ac:dyDescent="0.25">
      <c r="A4" s="11"/>
      <c r="B4" s="52"/>
      <c r="C4" s="52"/>
      <c r="D4" s="76"/>
      <c r="E4" s="58" t="s">
        <v>159</v>
      </c>
    </row>
    <row r="5" spans="1:26" ht="15" customHeight="1" x14ac:dyDescent="0.3">
      <c r="A5" s="11"/>
      <c r="B5" s="112" t="s">
        <v>150</v>
      </c>
      <c r="C5" s="112"/>
      <c r="D5" s="112"/>
      <c r="E5" s="112"/>
    </row>
    <row r="6" spans="1:26" ht="15.75" customHeight="1" x14ac:dyDescent="0.3">
      <c r="A6" s="11"/>
      <c r="B6" s="112" t="s">
        <v>158</v>
      </c>
      <c r="C6" s="112"/>
      <c r="D6" s="112"/>
      <c r="E6" s="112"/>
    </row>
    <row r="7" spans="1:26" ht="7.2" customHeight="1" x14ac:dyDescent="0.25">
      <c r="A7" s="2"/>
    </row>
    <row r="8" spans="1:26" x14ac:dyDescent="0.25">
      <c r="A8" s="111" t="s">
        <v>94</v>
      </c>
      <c r="B8" s="111"/>
      <c r="C8" s="111"/>
      <c r="D8" s="111"/>
      <c r="E8" s="111"/>
    </row>
    <row r="9" spans="1:26" x14ac:dyDescent="0.25">
      <c r="A9" s="111" t="s">
        <v>151</v>
      </c>
      <c r="B9" s="111"/>
      <c r="C9" s="111"/>
      <c r="D9" s="111"/>
      <c r="E9" s="111"/>
    </row>
    <row r="10" spans="1:26" x14ac:dyDescent="0.25">
      <c r="A10" s="3"/>
      <c r="B10" s="17"/>
      <c r="C10" s="17"/>
      <c r="D10" s="78"/>
      <c r="E10" s="59" t="s">
        <v>3</v>
      </c>
    </row>
    <row r="11" spans="1:26" ht="26.4" x14ac:dyDescent="0.25">
      <c r="A11" s="57" t="s">
        <v>4</v>
      </c>
      <c r="B11" s="36" t="s">
        <v>5</v>
      </c>
      <c r="C11" s="64" t="s">
        <v>153</v>
      </c>
      <c r="D11" s="79" t="s">
        <v>152</v>
      </c>
      <c r="E11" s="90" t="s">
        <v>6</v>
      </c>
    </row>
    <row r="12" spans="1:26" s="63" customFormat="1" ht="12" x14ac:dyDescent="0.25">
      <c r="A12" s="56">
        <v>1</v>
      </c>
      <c r="B12" s="60">
        <v>2</v>
      </c>
      <c r="C12" s="60">
        <v>3</v>
      </c>
      <c r="D12" s="80">
        <v>4</v>
      </c>
      <c r="E12" s="61">
        <v>5</v>
      </c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</row>
    <row r="13" spans="1:26" s="5" customFormat="1" x14ac:dyDescent="0.25">
      <c r="A13" s="37" t="s">
        <v>7</v>
      </c>
      <c r="B13" s="32" t="s">
        <v>8</v>
      </c>
      <c r="C13" s="65">
        <f>C14+C15+C20+C24+C26+C27+C30+C33+C36+C38+C39</f>
        <v>45924</v>
      </c>
      <c r="D13" s="96">
        <f>D14+D15+D20+D24+D26+D27+D30+D33+D36+D38+D39</f>
        <v>0</v>
      </c>
      <c r="E13" s="65">
        <f>E14+E15+E20+E24+E26+E27+E30+E33+E36+E38+E39</f>
        <v>45924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s="5" customFormat="1" ht="16.95" customHeight="1" x14ac:dyDescent="0.25">
      <c r="A14" s="37" t="s">
        <v>9</v>
      </c>
      <c r="B14" s="32" t="s">
        <v>10</v>
      </c>
      <c r="C14" s="65">
        <v>30821</v>
      </c>
      <c r="D14" s="96">
        <f>E14-C14</f>
        <v>0</v>
      </c>
      <c r="E14" s="65">
        <v>30821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s="5" customFormat="1" ht="29.4" customHeight="1" x14ac:dyDescent="0.25">
      <c r="A15" s="37" t="s">
        <v>11</v>
      </c>
      <c r="B15" s="32" t="s">
        <v>12</v>
      </c>
      <c r="C15" s="65">
        <f>C17+C16+C18+C19</f>
        <v>9569</v>
      </c>
      <c r="D15" s="96">
        <f>D17+D16+D18+D19</f>
        <v>0</v>
      </c>
      <c r="E15" s="65">
        <f>E17+E16+E18+E19</f>
        <v>9569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s="5" customFormat="1" ht="55.95" customHeight="1" x14ac:dyDescent="0.25">
      <c r="A16" s="38" t="s">
        <v>13</v>
      </c>
      <c r="B16" s="39" t="s">
        <v>14</v>
      </c>
      <c r="C16" s="65">
        <v>4326</v>
      </c>
      <c r="D16" s="96">
        <f>E16-C16</f>
        <v>0</v>
      </c>
      <c r="E16" s="65">
        <v>4326</v>
      </c>
      <c r="F16" s="10">
        <v>39.700000000000003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s="5" customFormat="1" ht="67.95" customHeight="1" x14ac:dyDescent="0.25">
      <c r="A17" s="38" t="s">
        <v>15</v>
      </c>
      <c r="B17" s="40" t="s">
        <v>16</v>
      </c>
      <c r="C17" s="66">
        <v>24</v>
      </c>
      <c r="D17" s="96">
        <f>E17-C17</f>
        <v>0</v>
      </c>
      <c r="E17" s="66">
        <v>24</v>
      </c>
      <c r="F17" s="10">
        <v>0.4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s="5" customFormat="1" ht="55.2" x14ac:dyDescent="0.25">
      <c r="A18" s="38" t="s">
        <v>17</v>
      </c>
      <c r="B18" s="40" t="s">
        <v>18</v>
      </c>
      <c r="C18" s="66">
        <v>5219</v>
      </c>
      <c r="D18" s="96">
        <f>E18-C18</f>
        <v>0</v>
      </c>
      <c r="E18" s="66">
        <v>5219</v>
      </c>
      <c r="F18" s="6">
        <v>59.9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s="5" customFormat="1" ht="55.2" x14ac:dyDescent="0.25">
      <c r="A19" s="38" t="s">
        <v>19</v>
      </c>
      <c r="B19" s="39" t="s">
        <v>20</v>
      </c>
      <c r="C19" s="66">
        <v>0</v>
      </c>
      <c r="D19" s="96">
        <f>E19-C19</f>
        <v>0</v>
      </c>
      <c r="E19" s="66">
        <v>0</v>
      </c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s="5" customFormat="1" ht="26.4" x14ac:dyDescent="0.25">
      <c r="A20" s="37" t="s">
        <v>21</v>
      </c>
      <c r="B20" s="32" t="s">
        <v>22</v>
      </c>
      <c r="C20" s="65">
        <f>C21+C22+C23</f>
        <v>2541</v>
      </c>
      <c r="D20" s="96">
        <f>D21+D22+D23</f>
        <v>0</v>
      </c>
      <c r="E20" s="65">
        <f>E21+E22+E23</f>
        <v>2541</v>
      </c>
      <c r="F20" s="86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s="5" customFormat="1" ht="27.6" x14ac:dyDescent="0.25">
      <c r="A21" s="41">
        <v>1.05010000000001E+16</v>
      </c>
      <c r="B21" s="39" t="s">
        <v>95</v>
      </c>
      <c r="C21" s="66">
        <f>1088+1234</f>
        <v>2322</v>
      </c>
      <c r="D21" s="96">
        <f>E21-C21</f>
        <v>0</v>
      </c>
      <c r="E21" s="66">
        <f>1088+1234</f>
        <v>2322</v>
      </c>
      <c r="F21" s="85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s="5" customFormat="1" x14ac:dyDescent="0.25">
      <c r="A22" s="38" t="s">
        <v>23</v>
      </c>
      <c r="B22" s="39" t="s">
        <v>24</v>
      </c>
      <c r="C22" s="66">
        <v>127</v>
      </c>
      <c r="D22" s="96">
        <f>E22-C22</f>
        <v>0</v>
      </c>
      <c r="E22" s="66">
        <v>127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s="5" customFormat="1" ht="27.6" x14ac:dyDescent="0.25">
      <c r="A23" s="38" t="s">
        <v>25</v>
      </c>
      <c r="B23" s="39" t="s">
        <v>26</v>
      </c>
      <c r="C23" s="66">
        <v>92</v>
      </c>
      <c r="D23" s="96">
        <f>E23-C23</f>
        <v>0</v>
      </c>
      <c r="E23" s="66">
        <v>92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s="5" customFormat="1" x14ac:dyDescent="0.25">
      <c r="A24" s="37" t="s">
        <v>27</v>
      </c>
      <c r="B24" s="32" t="s">
        <v>28</v>
      </c>
      <c r="C24" s="65">
        <f>C25</f>
        <v>837</v>
      </c>
      <c r="D24" s="96">
        <f>D25</f>
        <v>0</v>
      </c>
      <c r="E24" s="65">
        <f>E25</f>
        <v>837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s="5" customFormat="1" x14ac:dyDescent="0.25">
      <c r="A25" s="38" t="s">
        <v>29</v>
      </c>
      <c r="B25" s="39" t="s">
        <v>30</v>
      </c>
      <c r="C25" s="65">
        <v>837</v>
      </c>
      <c r="D25" s="96">
        <f>E25-C25</f>
        <v>0</v>
      </c>
      <c r="E25" s="65">
        <v>837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26" s="5" customFormat="1" x14ac:dyDescent="0.25">
      <c r="A26" s="37" t="s">
        <v>31</v>
      </c>
      <c r="B26" s="33" t="s">
        <v>32</v>
      </c>
      <c r="C26" s="65">
        <v>535</v>
      </c>
      <c r="D26" s="96">
        <f t="shared" ref="D26:D30" si="0">C26-E26</f>
        <v>0</v>
      </c>
      <c r="E26" s="65">
        <v>535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26" s="5" customFormat="1" ht="28.2" customHeight="1" x14ac:dyDescent="0.25">
      <c r="A27" s="37" t="s">
        <v>33</v>
      </c>
      <c r="B27" s="33" t="s">
        <v>34</v>
      </c>
      <c r="C27" s="65">
        <f>C28+C29</f>
        <v>850</v>
      </c>
      <c r="D27" s="96">
        <f>D28+D29</f>
        <v>0</v>
      </c>
      <c r="E27" s="65">
        <f>E28+E29</f>
        <v>850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8" spans="1:26" s="5" customFormat="1" ht="55.2" x14ac:dyDescent="0.25">
      <c r="A28" s="41" t="s">
        <v>35</v>
      </c>
      <c r="B28" s="42" t="s">
        <v>36</v>
      </c>
      <c r="C28" s="67">
        <v>340</v>
      </c>
      <c r="D28" s="96">
        <f>E28-C28</f>
        <v>0</v>
      </c>
      <c r="E28" s="67">
        <v>340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</row>
    <row r="29" spans="1:26" s="5" customFormat="1" ht="56.4" customHeight="1" x14ac:dyDescent="0.25">
      <c r="A29" s="43">
        <v>1.11090450500001E+16</v>
      </c>
      <c r="B29" s="29" t="s">
        <v>37</v>
      </c>
      <c r="C29" s="68">
        <v>510</v>
      </c>
      <c r="D29" s="96">
        <f>E29-C29</f>
        <v>0</v>
      </c>
      <c r="E29" s="68">
        <v>510</v>
      </c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26" s="5" customFormat="1" ht="19.2" customHeight="1" x14ac:dyDescent="0.25">
      <c r="A30" s="37" t="s">
        <v>38</v>
      </c>
      <c r="B30" s="33" t="s">
        <v>39</v>
      </c>
      <c r="C30" s="68">
        <f>C31+C32</f>
        <v>311</v>
      </c>
      <c r="D30" s="96">
        <f t="shared" si="0"/>
        <v>0</v>
      </c>
      <c r="E30" s="68">
        <f>E31+E32</f>
        <v>311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26" s="5" customFormat="1" ht="27.6" x14ac:dyDescent="0.25">
      <c r="A31" s="38" t="s">
        <v>40</v>
      </c>
      <c r="B31" s="42" t="s">
        <v>41</v>
      </c>
      <c r="C31" s="68">
        <v>311</v>
      </c>
      <c r="D31" s="96">
        <f>E31-C31</f>
        <v>0</v>
      </c>
      <c r="E31" s="68">
        <v>311</v>
      </c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</row>
    <row r="32" spans="1:26" s="5" customFormat="1" x14ac:dyDescent="0.25">
      <c r="A32" s="38" t="s">
        <v>42</v>
      </c>
      <c r="B32" s="42" t="s">
        <v>43</v>
      </c>
      <c r="C32" s="68"/>
      <c r="D32" s="96"/>
      <c r="E32" s="68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1:16" s="5" customFormat="1" ht="27.6" x14ac:dyDescent="0.25">
      <c r="A33" s="37" t="s">
        <v>44</v>
      </c>
      <c r="B33" s="33" t="s">
        <v>147</v>
      </c>
      <c r="C33" s="68">
        <f>C34+C35</f>
        <v>0</v>
      </c>
      <c r="D33" s="96">
        <f>D34+D35</f>
        <v>0</v>
      </c>
      <c r="E33" s="68">
        <f>E34+E35</f>
        <v>0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s="5" customFormat="1" ht="27.6" x14ac:dyDescent="0.25">
      <c r="A34" s="38" t="s">
        <v>45</v>
      </c>
      <c r="B34" s="42" t="s">
        <v>46</v>
      </c>
      <c r="C34" s="67"/>
      <c r="D34" s="97"/>
      <c r="E34" s="67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5" spans="1:16" s="5" customFormat="1" x14ac:dyDescent="0.25">
      <c r="A35" s="38" t="s">
        <v>47</v>
      </c>
      <c r="B35" s="42" t="s">
        <v>48</v>
      </c>
      <c r="C35" s="68"/>
      <c r="D35" s="96"/>
      <c r="E35" s="68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16" s="5" customFormat="1" ht="27.6" x14ac:dyDescent="0.25">
      <c r="A36" s="37" t="s">
        <v>49</v>
      </c>
      <c r="B36" s="33" t="s">
        <v>50</v>
      </c>
      <c r="C36" s="68">
        <f>C37</f>
        <v>200</v>
      </c>
      <c r="D36" s="96">
        <f>D37</f>
        <v>0</v>
      </c>
      <c r="E36" s="68">
        <f>E37</f>
        <v>200</v>
      </c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</row>
    <row r="37" spans="1:16" s="5" customFormat="1" ht="27.6" x14ac:dyDescent="0.25">
      <c r="A37" s="44" t="s">
        <v>81</v>
      </c>
      <c r="B37" s="42" t="s">
        <v>51</v>
      </c>
      <c r="C37" s="67">
        <v>200</v>
      </c>
      <c r="D37" s="96">
        <f>E37-C37</f>
        <v>0</v>
      </c>
      <c r="E37" s="67">
        <v>200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</row>
    <row r="38" spans="1:16" s="5" customFormat="1" ht="15.6" customHeight="1" x14ac:dyDescent="0.25">
      <c r="A38" s="37" t="s">
        <v>52</v>
      </c>
      <c r="B38" s="33" t="s">
        <v>53</v>
      </c>
      <c r="C38" s="68">
        <v>260</v>
      </c>
      <c r="D38" s="96">
        <f>E38-C38</f>
        <v>0</v>
      </c>
      <c r="E38" s="68">
        <v>260</v>
      </c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</row>
    <row r="39" spans="1:16" s="5" customFormat="1" x14ac:dyDescent="0.25">
      <c r="A39" s="37" t="s">
        <v>54</v>
      </c>
      <c r="B39" s="33" t="s">
        <v>55</v>
      </c>
      <c r="C39" s="68">
        <f>C40</f>
        <v>0</v>
      </c>
      <c r="D39" s="96">
        <f>E39-C39</f>
        <v>0</v>
      </c>
      <c r="E39" s="68">
        <f>E40</f>
        <v>0</v>
      </c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</row>
    <row r="40" spans="1:16" s="5" customFormat="1" x14ac:dyDescent="0.25">
      <c r="A40" s="44" t="s">
        <v>56</v>
      </c>
      <c r="B40" s="42" t="s">
        <v>57</v>
      </c>
      <c r="C40" s="68"/>
      <c r="D40" s="96"/>
      <c r="E40" s="68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1" spans="1:16" s="7" customFormat="1" ht="16.2" customHeight="1" x14ac:dyDescent="0.25">
      <c r="A41" s="37" t="s">
        <v>58</v>
      </c>
      <c r="B41" s="45" t="s">
        <v>59</v>
      </c>
      <c r="C41" s="69">
        <f>C42</f>
        <v>573232.49720999994</v>
      </c>
      <c r="D41" s="98">
        <f>D42</f>
        <v>638.75315999999975</v>
      </c>
      <c r="E41" s="69">
        <f>E42</f>
        <v>573871.25037000002</v>
      </c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s="8" customFormat="1" ht="28.95" customHeight="1" x14ac:dyDescent="0.25">
      <c r="A42" s="38" t="s">
        <v>60</v>
      </c>
      <c r="B42" s="21" t="s">
        <v>61</v>
      </c>
      <c r="C42" s="87">
        <f>C43+C46+C63+C89</f>
        <v>573232.49720999994</v>
      </c>
      <c r="D42" s="95">
        <f>D43+D46+D63+D89</f>
        <v>638.75315999999975</v>
      </c>
      <c r="E42" s="87">
        <f>E43+E46+E63+E89</f>
        <v>573871.25037000002</v>
      </c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</row>
    <row r="43" spans="1:16" s="9" customFormat="1" ht="16.95" customHeight="1" x14ac:dyDescent="0.25">
      <c r="A43" s="19" t="s">
        <v>62</v>
      </c>
      <c r="B43" s="20" t="s">
        <v>63</v>
      </c>
      <c r="C43" s="71">
        <f>C44+C45</f>
        <v>116420.20000000001</v>
      </c>
      <c r="D43" s="99">
        <f>C43-E43</f>
        <v>0</v>
      </c>
      <c r="E43" s="71">
        <f>E44+E45</f>
        <v>116420.20000000001</v>
      </c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</row>
    <row r="44" spans="1:16" s="8" customFormat="1" ht="27.6" x14ac:dyDescent="0.25">
      <c r="A44" s="44" t="s">
        <v>64</v>
      </c>
      <c r="B44" s="21" t="s">
        <v>92</v>
      </c>
      <c r="C44" s="70">
        <v>115718.6</v>
      </c>
      <c r="D44" s="89">
        <f t="shared" ref="D44:D45" si="1">E44-C44</f>
        <v>0</v>
      </c>
      <c r="E44" s="70">
        <v>115718.6</v>
      </c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</row>
    <row r="45" spans="1:16" s="8" customFormat="1" ht="27.6" x14ac:dyDescent="0.25">
      <c r="A45" s="44" t="s">
        <v>65</v>
      </c>
      <c r="B45" s="21" t="s">
        <v>66</v>
      </c>
      <c r="C45" s="70">
        <v>701.6</v>
      </c>
      <c r="D45" s="89">
        <f t="shared" si="1"/>
        <v>0</v>
      </c>
      <c r="E45" s="70">
        <v>701.6</v>
      </c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</row>
    <row r="46" spans="1:16" s="9" customFormat="1" ht="30" customHeight="1" x14ac:dyDescent="0.25">
      <c r="A46" s="19" t="s">
        <v>67</v>
      </c>
      <c r="B46" s="20" t="s">
        <v>68</v>
      </c>
      <c r="C46" s="107">
        <f>C48+C49+C50+C51+C52+C53+C54+C55+C56+C57</f>
        <v>32803.9274</v>
      </c>
      <c r="D46" s="95">
        <f>D47+D57</f>
        <v>3325.76316</v>
      </c>
      <c r="E46" s="71">
        <f>E48+E49+E50+E51+E52+E53+E54+E55+E56+E57+E47</f>
        <v>36129.690560000003</v>
      </c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</row>
    <row r="47" spans="1:16" s="9" customFormat="1" ht="57.6" customHeight="1" x14ac:dyDescent="0.25">
      <c r="A47" s="26" t="s">
        <v>69</v>
      </c>
      <c r="B47" s="21" t="s">
        <v>70</v>
      </c>
      <c r="C47" s="69"/>
      <c r="D47" s="103">
        <v>5000</v>
      </c>
      <c r="E47" s="104">
        <f>D47</f>
        <v>5000</v>
      </c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</row>
    <row r="48" spans="1:16" s="9" customFormat="1" ht="33" customHeight="1" x14ac:dyDescent="0.25">
      <c r="A48" s="26" t="s">
        <v>96</v>
      </c>
      <c r="B48" s="22" t="s">
        <v>97</v>
      </c>
      <c r="C48" s="70"/>
      <c r="D48" s="89">
        <f t="shared" ref="D48:D56" si="2">E48-C48</f>
        <v>0</v>
      </c>
      <c r="E48" s="70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</row>
    <row r="49" spans="1:16" s="9" customFormat="1" ht="45.75" customHeight="1" x14ac:dyDescent="0.25">
      <c r="A49" s="26" t="s">
        <v>82</v>
      </c>
      <c r="B49" s="22" t="s">
        <v>98</v>
      </c>
      <c r="C49" s="70"/>
      <c r="D49" s="89">
        <f t="shared" si="2"/>
        <v>0</v>
      </c>
      <c r="E49" s="70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</row>
    <row r="50" spans="1:16" s="9" customFormat="1" ht="44.4" customHeight="1" x14ac:dyDescent="0.25">
      <c r="A50" s="26" t="s">
        <v>99</v>
      </c>
      <c r="B50" s="22" t="s">
        <v>100</v>
      </c>
      <c r="C50" s="70">
        <v>6681.1783999999998</v>
      </c>
      <c r="D50" s="89">
        <f t="shared" si="2"/>
        <v>0</v>
      </c>
      <c r="E50" s="70">
        <v>6681.1783999999998</v>
      </c>
      <c r="F50" s="4">
        <v>0</v>
      </c>
      <c r="G50" s="4"/>
      <c r="H50" s="4"/>
      <c r="I50" s="4"/>
      <c r="J50" s="4"/>
      <c r="K50" s="4"/>
      <c r="L50" s="4"/>
      <c r="M50" s="4"/>
      <c r="N50" s="4"/>
      <c r="O50" s="4"/>
      <c r="P50" s="4"/>
    </row>
    <row r="51" spans="1:16" s="9" customFormat="1" ht="27.6" x14ac:dyDescent="0.25">
      <c r="A51" s="26" t="s">
        <v>83</v>
      </c>
      <c r="B51" s="22" t="s">
        <v>101</v>
      </c>
      <c r="C51" s="70">
        <v>1840</v>
      </c>
      <c r="D51" s="95">
        <f t="shared" si="2"/>
        <v>0</v>
      </c>
      <c r="E51" s="70">
        <v>1840</v>
      </c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</row>
    <row r="52" spans="1:16" s="9" customFormat="1" ht="28.2" customHeight="1" x14ac:dyDescent="0.25">
      <c r="A52" s="91" t="s">
        <v>156</v>
      </c>
      <c r="B52" s="109" t="s">
        <v>157</v>
      </c>
      <c r="C52" s="110">
        <v>1906.95</v>
      </c>
      <c r="D52" s="89">
        <f t="shared" si="2"/>
        <v>0</v>
      </c>
      <c r="E52" s="70">
        <v>1906.95</v>
      </c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</row>
    <row r="53" spans="1:16" s="9" customFormat="1" ht="27.6" customHeight="1" x14ac:dyDescent="0.25">
      <c r="A53" s="23" t="s">
        <v>89</v>
      </c>
      <c r="B53" s="109" t="s">
        <v>102</v>
      </c>
      <c r="C53" s="110"/>
      <c r="D53" s="89">
        <f t="shared" si="2"/>
        <v>0</v>
      </c>
      <c r="E53" s="70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</row>
    <row r="54" spans="1:16" s="9" customFormat="1" ht="27.6" x14ac:dyDescent="0.25">
      <c r="A54" s="23" t="s">
        <v>103</v>
      </c>
      <c r="B54" s="22" t="s">
        <v>104</v>
      </c>
      <c r="C54" s="70">
        <v>1009.999</v>
      </c>
      <c r="D54" s="89">
        <f t="shared" si="2"/>
        <v>0</v>
      </c>
      <c r="E54" s="70">
        <v>1009.999</v>
      </c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</row>
    <row r="55" spans="1:16" s="9" customFormat="1" ht="27.6" x14ac:dyDescent="0.25">
      <c r="A55" s="26" t="s">
        <v>105</v>
      </c>
      <c r="B55" s="29" t="s">
        <v>106</v>
      </c>
      <c r="C55" s="70"/>
      <c r="D55" s="89">
        <f t="shared" si="2"/>
        <v>0</v>
      </c>
      <c r="E55" s="70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</row>
    <row r="56" spans="1:16" s="9" customFormat="1" ht="55.2" x14ac:dyDescent="0.25">
      <c r="A56" s="26" t="s">
        <v>107</v>
      </c>
      <c r="B56" s="29" t="s">
        <v>108</v>
      </c>
      <c r="C56" s="70"/>
      <c r="D56" s="89">
        <f t="shared" si="2"/>
        <v>0</v>
      </c>
      <c r="E56" s="70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</row>
    <row r="57" spans="1:16" s="9" customFormat="1" ht="19.95" customHeight="1" x14ac:dyDescent="0.25">
      <c r="A57" s="24" t="s">
        <v>71</v>
      </c>
      <c r="B57" s="25" t="s">
        <v>72</v>
      </c>
      <c r="C57" s="74">
        <f>C58+C59+C60+C61+C62</f>
        <v>21365.800000000003</v>
      </c>
      <c r="D57" s="88">
        <f>D58+D59+D60+D61+D62</f>
        <v>-1674.23684</v>
      </c>
      <c r="E57" s="106">
        <f>E58+E59+E60+E61+E62</f>
        <v>19691.563160000002</v>
      </c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</row>
    <row r="58" spans="1:16" s="9" customFormat="1" ht="44.4" customHeight="1" x14ac:dyDescent="0.25">
      <c r="A58" s="26" t="s">
        <v>71</v>
      </c>
      <c r="B58" s="27" t="s">
        <v>109</v>
      </c>
      <c r="C58" s="70">
        <v>16084.3</v>
      </c>
      <c r="D58" s="89">
        <f>E58-C58</f>
        <v>0</v>
      </c>
      <c r="E58" s="70">
        <v>16084.3</v>
      </c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</row>
    <row r="59" spans="1:16" s="9" customFormat="1" ht="58.95" customHeight="1" x14ac:dyDescent="0.25">
      <c r="A59" s="26" t="s">
        <v>71</v>
      </c>
      <c r="B59" s="27" t="s">
        <v>110</v>
      </c>
      <c r="C59" s="70">
        <v>1593.4</v>
      </c>
      <c r="D59" s="89">
        <f t="shared" ref="D59:D60" si="3">E59-C59</f>
        <v>0</v>
      </c>
      <c r="E59" s="70">
        <v>1593.4</v>
      </c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</row>
    <row r="60" spans="1:16" s="9" customFormat="1" ht="29.4" customHeight="1" x14ac:dyDescent="0.25">
      <c r="A60" s="26" t="s">
        <v>71</v>
      </c>
      <c r="B60" s="27" t="s">
        <v>111</v>
      </c>
      <c r="C60" s="70">
        <v>1131.7</v>
      </c>
      <c r="D60" s="89">
        <f t="shared" si="3"/>
        <v>0</v>
      </c>
      <c r="E60" s="70">
        <v>1131.7</v>
      </c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</row>
    <row r="61" spans="1:16" s="9" customFormat="1" ht="36" customHeight="1" x14ac:dyDescent="0.25">
      <c r="A61" s="26" t="s">
        <v>71</v>
      </c>
      <c r="B61" s="27" t="s">
        <v>112</v>
      </c>
      <c r="C61" s="70">
        <v>2556.4</v>
      </c>
      <c r="D61" s="102">
        <v>-2122.5410000000002</v>
      </c>
      <c r="E61" s="70">
        <f>C61+D61</f>
        <v>433.85899999999992</v>
      </c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</row>
    <row r="62" spans="1:16" s="9" customFormat="1" ht="35.4" customHeight="1" x14ac:dyDescent="0.25">
      <c r="A62" s="26" t="s">
        <v>71</v>
      </c>
      <c r="B62" s="27" t="s">
        <v>155</v>
      </c>
      <c r="C62" s="70"/>
      <c r="D62" s="102">
        <v>448.30416000000002</v>
      </c>
      <c r="E62" s="70">
        <f>C62+D62</f>
        <v>448.30416000000002</v>
      </c>
      <c r="F62" s="4" t="s">
        <v>154</v>
      </c>
      <c r="G62" s="4"/>
      <c r="H62" s="4"/>
      <c r="I62" s="4"/>
      <c r="J62" s="4"/>
      <c r="K62" s="4"/>
      <c r="L62" s="4"/>
      <c r="M62" s="4"/>
      <c r="N62" s="4"/>
      <c r="O62" s="4"/>
      <c r="P62" s="4"/>
    </row>
    <row r="63" spans="1:16" s="9" customFormat="1" ht="24.75" customHeight="1" x14ac:dyDescent="0.25">
      <c r="A63" s="19" t="s">
        <v>73</v>
      </c>
      <c r="B63" s="20" t="s">
        <v>74</v>
      </c>
      <c r="C63" s="71">
        <f>C64+C65+C66+C80+C81+C82+C83+C84+C85+C86+C87+C88</f>
        <v>406165.44780999998</v>
      </c>
      <c r="D63" s="100">
        <f>D64+D65+D66+D80+D81+D82+D83+D84+D85+D86+D87+D88</f>
        <v>-2687.01</v>
      </c>
      <c r="E63" s="71">
        <f>E64+E65+E66+E80+E81+E82+E83+E84+E85+E86+E87+E88</f>
        <v>403478.43780999997</v>
      </c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</row>
    <row r="64" spans="1:16" s="8" customFormat="1" ht="42.6" customHeight="1" x14ac:dyDescent="0.25">
      <c r="A64" s="38" t="s">
        <v>84</v>
      </c>
      <c r="B64" s="22" t="s">
        <v>113</v>
      </c>
      <c r="C64" s="72">
        <v>11.4</v>
      </c>
      <c r="D64" s="89">
        <f t="shared" ref="D64:D65" si="4">E64-C64</f>
        <v>0</v>
      </c>
      <c r="E64" s="72">
        <v>11.4</v>
      </c>
      <c r="G64" s="4"/>
    </row>
    <row r="65" spans="1:7" s="8" customFormat="1" ht="31.5" customHeight="1" x14ac:dyDescent="0.25">
      <c r="A65" s="44" t="s">
        <v>91</v>
      </c>
      <c r="B65" s="22" t="s">
        <v>114</v>
      </c>
      <c r="C65" s="72">
        <v>6837.6</v>
      </c>
      <c r="D65" s="89">
        <f t="shared" si="4"/>
        <v>0</v>
      </c>
      <c r="E65" s="72">
        <v>6837.6</v>
      </c>
      <c r="F65" s="108" t="s">
        <v>148</v>
      </c>
      <c r="G65" s="4"/>
    </row>
    <row r="66" spans="1:7" s="16" customFormat="1" ht="30.75" customHeight="1" x14ac:dyDescent="0.25">
      <c r="A66" s="46" t="s">
        <v>115</v>
      </c>
      <c r="B66" s="47" t="s">
        <v>93</v>
      </c>
      <c r="C66" s="101">
        <f>C67+C68+C69+C70+C71+C72+C73+C74+C75+C76+C77+C78+C79</f>
        <v>265661.3</v>
      </c>
      <c r="D66" s="94">
        <f>D67+D68+D69+D70+D71+D72+D73+D74+D75+D76+D77+D78+D79+D80+D81+D82+D83+D84+D85+D86+D87+D88</f>
        <v>-2687.01</v>
      </c>
      <c r="E66" s="101">
        <f>E67+E68+E69+E70+E71+E72+E73+E74+E75+E76+E77+E78+E79</f>
        <v>262974.28999999998</v>
      </c>
      <c r="G66" s="4"/>
    </row>
    <row r="67" spans="1:7" s="15" customFormat="1" ht="115.2" customHeight="1" x14ac:dyDescent="0.25">
      <c r="A67" s="48" t="s">
        <v>115</v>
      </c>
      <c r="B67" s="49" t="s">
        <v>129</v>
      </c>
      <c r="C67" s="72">
        <v>248086</v>
      </c>
      <c r="D67" s="95">
        <f>E67-C67</f>
        <v>0</v>
      </c>
      <c r="E67" s="72">
        <v>248086</v>
      </c>
      <c r="G67" s="4"/>
    </row>
    <row r="68" spans="1:7" s="15" customFormat="1" ht="30.75" customHeight="1" x14ac:dyDescent="0.25">
      <c r="A68" s="48" t="s">
        <v>115</v>
      </c>
      <c r="B68" s="49" t="s">
        <v>130</v>
      </c>
      <c r="C68" s="72">
        <v>1939</v>
      </c>
      <c r="D68" s="89">
        <f t="shared" ref="D68:D88" si="5">E68-C68</f>
        <v>0</v>
      </c>
      <c r="E68" s="72">
        <v>1939</v>
      </c>
      <c r="G68" s="4"/>
    </row>
    <row r="69" spans="1:7" s="15" customFormat="1" ht="31.2" customHeight="1" x14ac:dyDescent="0.25">
      <c r="A69" s="48" t="s">
        <v>115</v>
      </c>
      <c r="B69" s="49" t="s">
        <v>131</v>
      </c>
      <c r="C69" s="72">
        <v>841.8</v>
      </c>
      <c r="D69" s="89">
        <f t="shared" si="5"/>
        <v>0</v>
      </c>
      <c r="E69" s="72">
        <v>841.8</v>
      </c>
      <c r="G69" s="4"/>
    </row>
    <row r="70" spans="1:7" s="15" customFormat="1" ht="112.95" customHeight="1" x14ac:dyDescent="0.25">
      <c r="A70" s="48" t="s">
        <v>115</v>
      </c>
      <c r="B70" s="49" t="s">
        <v>132</v>
      </c>
      <c r="C70" s="72">
        <v>1168.5</v>
      </c>
      <c r="D70" s="89">
        <f t="shared" si="5"/>
        <v>0</v>
      </c>
      <c r="E70" s="72">
        <v>1168.5</v>
      </c>
      <c r="F70" s="15" t="s">
        <v>149</v>
      </c>
      <c r="G70" s="4"/>
    </row>
    <row r="71" spans="1:7" s="15" customFormat="1" ht="98.4" customHeight="1" x14ac:dyDescent="0.25">
      <c r="A71" s="48" t="s">
        <v>115</v>
      </c>
      <c r="B71" s="49" t="s">
        <v>133</v>
      </c>
      <c r="C71" s="72">
        <v>2455.1999999999998</v>
      </c>
      <c r="D71" s="89">
        <f t="shared" si="5"/>
        <v>0</v>
      </c>
      <c r="E71" s="72">
        <v>2455.1999999999998</v>
      </c>
      <c r="G71" s="4"/>
    </row>
    <row r="72" spans="1:7" s="15" customFormat="1" ht="98.4" customHeight="1" x14ac:dyDescent="0.25">
      <c r="A72" s="48" t="s">
        <v>115</v>
      </c>
      <c r="B72" s="49" t="s">
        <v>134</v>
      </c>
      <c r="C72" s="72">
        <v>4913.3999999999996</v>
      </c>
      <c r="D72" s="89">
        <f t="shared" si="5"/>
        <v>0</v>
      </c>
      <c r="E72" s="72">
        <v>4913.3999999999996</v>
      </c>
      <c r="G72" s="4"/>
    </row>
    <row r="73" spans="1:7" s="15" customFormat="1" ht="112.95" customHeight="1" x14ac:dyDescent="0.25">
      <c r="A73" s="48" t="s">
        <v>115</v>
      </c>
      <c r="B73" s="49" t="s">
        <v>135</v>
      </c>
      <c r="C73" s="72">
        <v>4487.8999999999996</v>
      </c>
      <c r="D73" s="102">
        <f>-1630.41-1056.6</f>
        <v>-2687.01</v>
      </c>
      <c r="E73" s="72">
        <f>C73+D73</f>
        <v>1800.8899999999994</v>
      </c>
      <c r="G73" s="4"/>
    </row>
    <row r="74" spans="1:7" s="15" customFormat="1" ht="32.4" customHeight="1" x14ac:dyDescent="0.25">
      <c r="A74" s="48" t="s">
        <v>115</v>
      </c>
      <c r="B74" s="49" t="s">
        <v>136</v>
      </c>
      <c r="C74" s="72">
        <v>612.5</v>
      </c>
      <c r="D74" s="89">
        <f t="shared" si="5"/>
        <v>0</v>
      </c>
      <c r="E74" s="72">
        <v>612.5</v>
      </c>
      <c r="G74" s="4"/>
    </row>
    <row r="75" spans="1:7" s="15" customFormat="1" ht="28.95" customHeight="1" x14ac:dyDescent="0.25">
      <c r="A75" s="48" t="s">
        <v>115</v>
      </c>
      <c r="B75" s="49" t="s">
        <v>137</v>
      </c>
      <c r="C75" s="72">
        <v>940.2</v>
      </c>
      <c r="D75" s="89">
        <f t="shared" si="5"/>
        <v>0</v>
      </c>
      <c r="E75" s="72">
        <v>940.2</v>
      </c>
      <c r="G75" s="4"/>
    </row>
    <row r="76" spans="1:7" s="15" customFormat="1" ht="30.75" customHeight="1" x14ac:dyDescent="0.25">
      <c r="A76" s="48" t="s">
        <v>115</v>
      </c>
      <c r="B76" s="49" t="s">
        <v>138</v>
      </c>
      <c r="C76" s="72">
        <v>115</v>
      </c>
      <c r="D76" s="89">
        <f t="shared" si="5"/>
        <v>0</v>
      </c>
      <c r="E76" s="72">
        <v>115</v>
      </c>
      <c r="G76" s="4"/>
    </row>
    <row r="77" spans="1:7" s="15" customFormat="1" ht="42" customHeight="1" x14ac:dyDescent="0.25">
      <c r="A77" s="48" t="s">
        <v>115</v>
      </c>
      <c r="B77" s="49" t="s">
        <v>139</v>
      </c>
      <c r="C77" s="72">
        <v>2</v>
      </c>
      <c r="D77" s="89">
        <f t="shared" si="5"/>
        <v>0</v>
      </c>
      <c r="E77" s="72">
        <v>2</v>
      </c>
      <c r="G77" s="4"/>
    </row>
    <row r="78" spans="1:7" s="15" customFormat="1" ht="30.75" customHeight="1" x14ac:dyDescent="0.25">
      <c r="A78" s="48" t="s">
        <v>115</v>
      </c>
      <c r="B78" s="49" t="s">
        <v>140</v>
      </c>
      <c r="C78" s="72">
        <v>56.7</v>
      </c>
      <c r="D78" s="89">
        <f t="shared" si="5"/>
        <v>0</v>
      </c>
      <c r="E78" s="72">
        <v>56.7</v>
      </c>
      <c r="G78" s="4"/>
    </row>
    <row r="79" spans="1:7" s="15" customFormat="1" ht="43.95" customHeight="1" x14ac:dyDescent="0.25">
      <c r="A79" s="48" t="s">
        <v>115</v>
      </c>
      <c r="B79" s="49" t="s">
        <v>141</v>
      </c>
      <c r="C79" s="72">
        <v>43.1</v>
      </c>
      <c r="D79" s="89">
        <f t="shared" si="5"/>
        <v>0</v>
      </c>
      <c r="E79" s="72">
        <v>43.1</v>
      </c>
      <c r="G79" s="4"/>
    </row>
    <row r="80" spans="1:7" s="15" customFormat="1" ht="56.4" customHeight="1" x14ac:dyDescent="0.25">
      <c r="A80" s="44" t="s">
        <v>90</v>
      </c>
      <c r="B80" s="22" t="s">
        <v>116</v>
      </c>
      <c r="C80" s="72">
        <v>3543.4</v>
      </c>
      <c r="D80" s="89">
        <f t="shared" si="5"/>
        <v>0</v>
      </c>
      <c r="E80" s="72">
        <v>3543.4</v>
      </c>
      <c r="G80" s="4"/>
    </row>
    <row r="81" spans="1:16" s="8" customFormat="1" ht="45.6" customHeight="1" x14ac:dyDescent="0.25">
      <c r="A81" s="44" t="s">
        <v>117</v>
      </c>
      <c r="B81" s="22" t="s">
        <v>118</v>
      </c>
      <c r="C81" s="72">
        <v>21960.32</v>
      </c>
      <c r="D81" s="89">
        <f t="shared" si="5"/>
        <v>0</v>
      </c>
      <c r="E81" s="72">
        <v>21960.32</v>
      </c>
      <c r="G81" s="4"/>
    </row>
    <row r="82" spans="1:16" s="8" customFormat="1" ht="45.6" customHeight="1" x14ac:dyDescent="0.25">
      <c r="A82" s="38" t="s">
        <v>85</v>
      </c>
      <c r="B82" s="22" t="s">
        <v>119</v>
      </c>
      <c r="C82" s="72">
        <v>388.5</v>
      </c>
      <c r="D82" s="89">
        <f t="shared" si="5"/>
        <v>0</v>
      </c>
      <c r="E82" s="72">
        <v>388.5</v>
      </c>
      <c r="G82" s="4"/>
    </row>
    <row r="83" spans="1:16" s="15" customFormat="1" ht="44.4" customHeight="1" x14ac:dyDescent="0.25">
      <c r="A83" s="38" t="s">
        <v>86</v>
      </c>
      <c r="B83" s="28" t="s">
        <v>120</v>
      </c>
      <c r="C83" s="72">
        <v>98.247</v>
      </c>
      <c r="D83" s="89">
        <f t="shared" si="5"/>
        <v>0</v>
      </c>
      <c r="E83" s="72">
        <v>98.247</v>
      </c>
      <c r="G83" s="4"/>
    </row>
    <row r="84" spans="1:16" s="15" customFormat="1" ht="29.4" customHeight="1" x14ac:dyDescent="0.25">
      <c r="A84" s="38" t="s">
        <v>87</v>
      </c>
      <c r="B84" s="22" t="s">
        <v>121</v>
      </c>
      <c r="C84" s="72">
        <v>3148</v>
      </c>
      <c r="D84" s="89">
        <f t="shared" si="5"/>
        <v>0</v>
      </c>
      <c r="E84" s="72">
        <v>3148</v>
      </c>
      <c r="G84" s="4"/>
    </row>
    <row r="85" spans="1:16" s="8" customFormat="1" ht="27.6" customHeight="1" x14ac:dyDescent="0.25">
      <c r="A85" s="38" t="s">
        <v>122</v>
      </c>
      <c r="B85" s="22" t="s">
        <v>123</v>
      </c>
      <c r="C85" s="72">
        <v>80808.080809999999</v>
      </c>
      <c r="D85" s="89">
        <f t="shared" si="5"/>
        <v>0</v>
      </c>
      <c r="E85" s="72">
        <v>80808.080809999999</v>
      </c>
      <c r="G85" s="4"/>
    </row>
    <row r="86" spans="1:16" s="8" customFormat="1" ht="70.2" customHeight="1" x14ac:dyDescent="0.25">
      <c r="A86" s="38" t="s">
        <v>88</v>
      </c>
      <c r="B86" s="22" t="s">
        <v>124</v>
      </c>
      <c r="C86" s="72"/>
      <c r="D86" s="89">
        <f t="shared" si="5"/>
        <v>0</v>
      </c>
      <c r="E86" s="72"/>
      <c r="F86" s="8" t="s">
        <v>142</v>
      </c>
      <c r="G86" s="4"/>
    </row>
    <row r="87" spans="1:16" s="8" customFormat="1" ht="31.95" customHeight="1" x14ac:dyDescent="0.25">
      <c r="A87" s="38" t="s">
        <v>125</v>
      </c>
      <c r="B87" s="22" t="s">
        <v>126</v>
      </c>
      <c r="C87" s="73"/>
      <c r="D87" s="89">
        <f t="shared" si="5"/>
        <v>0</v>
      </c>
      <c r="E87" s="73"/>
      <c r="G87" s="4"/>
    </row>
    <row r="88" spans="1:16" s="15" customFormat="1" ht="30" customHeight="1" x14ac:dyDescent="0.25">
      <c r="A88" s="23" t="s">
        <v>127</v>
      </c>
      <c r="B88" s="29" t="s">
        <v>128</v>
      </c>
      <c r="C88" s="72">
        <v>23708.6</v>
      </c>
      <c r="D88" s="89">
        <f t="shared" si="5"/>
        <v>0</v>
      </c>
      <c r="E88" s="72">
        <v>23708.6</v>
      </c>
      <c r="G88" s="4"/>
    </row>
    <row r="89" spans="1:16" s="9" customFormat="1" ht="19.95" customHeight="1" x14ac:dyDescent="0.25">
      <c r="A89" s="19" t="s">
        <v>75</v>
      </c>
      <c r="B89" s="30" t="s">
        <v>76</v>
      </c>
      <c r="C89" s="69">
        <f>C90+C91+C92</f>
        <v>17842.921999999999</v>
      </c>
      <c r="D89" s="98">
        <f>D90+D91+D92</f>
        <v>0</v>
      </c>
      <c r="E89" s="69">
        <f>E90+E91+E92</f>
        <v>17842.921999999999</v>
      </c>
      <c r="G89" s="4"/>
    </row>
    <row r="90" spans="1:16" s="9" customFormat="1" ht="55.2" x14ac:dyDescent="0.25">
      <c r="A90" s="26" t="s">
        <v>77</v>
      </c>
      <c r="B90" s="31" t="s">
        <v>78</v>
      </c>
      <c r="C90" s="70">
        <v>1600</v>
      </c>
      <c r="D90" s="89">
        <f t="shared" ref="D90:D91" si="6">E90-C90</f>
        <v>0</v>
      </c>
      <c r="E90" s="70">
        <v>1600</v>
      </c>
      <c r="G90" s="4"/>
    </row>
    <row r="91" spans="1:16" s="9" customFormat="1" ht="55.2" x14ac:dyDescent="0.25">
      <c r="A91" s="26" t="s">
        <v>143</v>
      </c>
      <c r="B91" s="31" t="s">
        <v>144</v>
      </c>
      <c r="C91" s="70">
        <v>15182.621999999999</v>
      </c>
      <c r="D91" s="89">
        <f t="shared" si="6"/>
        <v>0</v>
      </c>
      <c r="E91" s="70">
        <v>15182.621999999999</v>
      </c>
      <c r="G91" s="4"/>
    </row>
    <row r="92" spans="1:16" s="9" customFormat="1" ht="55.2" x14ac:dyDescent="0.25">
      <c r="A92" s="26" t="s">
        <v>145</v>
      </c>
      <c r="B92" s="31" t="s">
        <v>146</v>
      </c>
      <c r="C92" s="70">
        <v>1060.3</v>
      </c>
      <c r="D92" s="89">
        <f>E92-C92</f>
        <v>0</v>
      </c>
      <c r="E92" s="70">
        <v>1060.3</v>
      </c>
      <c r="G92" s="4"/>
    </row>
    <row r="93" spans="1:16" s="3" customFormat="1" ht="24" customHeight="1" x14ac:dyDescent="0.25">
      <c r="A93" s="37"/>
      <c r="B93" s="33" t="s">
        <v>79</v>
      </c>
      <c r="C93" s="93">
        <f>C13+C41</f>
        <v>619156.49720999994</v>
      </c>
      <c r="D93" s="92">
        <f>D13+D41</f>
        <v>638.75315999999975</v>
      </c>
      <c r="E93" s="105">
        <f>E13+E41</f>
        <v>619795.25037000002</v>
      </c>
      <c r="G93" s="4"/>
    </row>
    <row r="94" spans="1:16" s="14" customFormat="1" x14ac:dyDescent="0.25">
      <c r="A94" s="50" t="s">
        <v>80</v>
      </c>
      <c r="B94" s="53"/>
      <c r="C94" s="53"/>
      <c r="D94" s="81"/>
      <c r="E94" s="51"/>
      <c r="F94" s="13"/>
      <c r="G94" s="4"/>
      <c r="H94" s="13"/>
      <c r="I94" s="13"/>
      <c r="J94" s="13"/>
      <c r="K94" s="13"/>
      <c r="L94" s="13"/>
      <c r="M94" s="13"/>
      <c r="N94" s="13"/>
      <c r="O94" s="13"/>
      <c r="P94" s="13"/>
    </row>
    <row r="95" spans="1:16" s="14" customFormat="1" ht="13.2" x14ac:dyDescent="0.25">
      <c r="A95" s="12"/>
      <c r="B95" s="54"/>
      <c r="C95" s="54"/>
      <c r="D95" s="82"/>
      <c r="E95" s="35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</row>
    <row r="96" spans="1:16" x14ac:dyDescent="0.25">
      <c r="B96" s="55"/>
      <c r="C96" s="55"/>
      <c r="E96" s="75">
        <f>631224.17525-E93</f>
        <v>11428.924879999948</v>
      </c>
    </row>
    <row r="97" spans="2:5" x14ac:dyDescent="0.25">
      <c r="B97" s="55"/>
      <c r="C97" s="84"/>
    </row>
    <row r="98" spans="2:5" x14ac:dyDescent="0.25">
      <c r="B98" s="55"/>
      <c r="C98" s="55"/>
      <c r="E98" s="83">
        <f>619795.25037</f>
        <v>619795.25037000002</v>
      </c>
    </row>
    <row r="99" spans="2:5" x14ac:dyDescent="0.25">
      <c r="B99" s="55"/>
      <c r="C99" s="55"/>
    </row>
    <row r="100" spans="2:5" x14ac:dyDescent="0.25">
      <c r="B100" s="55"/>
      <c r="C100" s="55"/>
    </row>
    <row r="101" spans="2:5" x14ac:dyDescent="0.25">
      <c r="B101" s="55"/>
      <c r="C101" s="55"/>
      <c r="E101" s="75"/>
    </row>
    <row r="102" spans="2:5" x14ac:dyDescent="0.25">
      <c r="B102" s="55"/>
      <c r="C102" s="55"/>
    </row>
    <row r="103" spans="2:5" x14ac:dyDescent="0.25">
      <c r="B103" s="55"/>
      <c r="C103" s="55"/>
    </row>
    <row r="104" spans="2:5" x14ac:dyDescent="0.25">
      <c r="B104" s="55"/>
      <c r="C104" s="55"/>
    </row>
    <row r="105" spans="2:5" x14ac:dyDescent="0.25">
      <c r="B105" s="55"/>
      <c r="C105" s="55"/>
    </row>
    <row r="106" spans="2:5" x14ac:dyDescent="0.25">
      <c r="B106" s="55"/>
      <c r="C106" s="55"/>
    </row>
    <row r="107" spans="2:5" x14ac:dyDescent="0.25">
      <c r="B107" s="55"/>
      <c r="C107" s="55"/>
    </row>
    <row r="108" spans="2:5" x14ac:dyDescent="0.25">
      <c r="B108" s="55"/>
      <c r="C108" s="55"/>
    </row>
    <row r="109" spans="2:5" x14ac:dyDescent="0.25">
      <c r="B109" s="55"/>
      <c r="C109" s="55"/>
    </row>
    <row r="110" spans="2:5" x14ac:dyDescent="0.25">
      <c r="B110" s="55"/>
      <c r="C110" s="55"/>
    </row>
    <row r="111" spans="2:5" x14ac:dyDescent="0.25">
      <c r="B111" s="55"/>
      <c r="C111" s="55"/>
    </row>
    <row r="112" spans="2:5" x14ac:dyDescent="0.25">
      <c r="B112" s="55"/>
      <c r="C112" s="55"/>
    </row>
    <row r="113" spans="2:3" x14ac:dyDescent="0.25">
      <c r="B113" s="55"/>
      <c r="C113" s="55"/>
    </row>
    <row r="114" spans="2:3" x14ac:dyDescent="0.25">
      <c r="B114" s="55"/>
      <c r="C114" s="55"/>
    </row>
    <row r="115" spans="2:3" x14ac:dyDescent="0.25">
      <c r="B115" s="55"/>
      <c r="C115" s="55"/>
    </row>
    <row r="116" spans="2:3" x14ac:dyDescent="0.25">
      <c r="B116" s="55"/>
      <c r="C116" s="55"/>
    </row>
    <row r="117" spans="2:3" x14ac:dyDescent="0.25">
      <c r="B117" s="55"/>
      <c r="C117" s="55"/>
    </row>
    <row r="118" spans="2:3" x14ac:dyDescent="0.25">
      <c r="B118" s="55"/>
      <c r="C118" s="55"/>
    </row>
    <row r="119" spans="2:3" x14ac:dyDescent="0.25">
      <c r="B119" s="55"/>
      <c r="C119" s="55"/>
    </row>
    <row r="120" spans="2:3" x14ac:dyDescent="0.25">
      <c r="B120" s="55"/>
      <c r="C120" s="55"/>
    </row>
    <row r="121" spans="2:3" x14ac:dyDescent="0.25">
      <c r="B121" s="55"/>
      <c r="C121" s="55"/>
    </row>
    <row r="122" spans="2:3" x14ac:dyDescent="0.25">
      <c r="B122" s="55"/>
      <c r="C122" s="55"/>
    </row>
    <row r="123" spans="2:3" x14ac:dyDescent="0.25">
      <c r="B123" s="55"/>
      <c r="C123" s="55"/>
    </row>
    <row r="124" spans="2:3" x14ac:dyDescent="0.25">
      <c r="B124" s="55"/>
      <c r="C124" s="55"/>
    </row>
    <row r="125" spans="2:3" x14ac:dyDescent="0.25">
      <c r="B125" s="55"/>
      <c r="C125" s="55"/>
    </row>
    <row r="126" spans="2:3" x14ac:dyDescent="0.25">
      <c r="B126" s="55"/>
      <c r="C126" s="55"/>
    </row>
    <row r="127" spans="2:3" x14ac:dyDescent="0.25">
      <c r="B127" s="55"/>
      <c r="C127" s="55"/>
    </row>
    <row r="128" spans="2:3" x14ac:dyDescent="0.25">
      <c r="B128" s="55"/>
      <c r="C128" s="55"/>
    </row>
    <row r="129" spans="2:3" x14ac:dyDescent="0.25">
      <c r="B129" s="55"/>
      <c r="C129" s="55"/>
    </row>
    <row r="130" spans="2:3" x14ac:dyDescent="0.25">
      <c r="B130" s="55"/>
      <c r="C130" s="55"/>
    </row>
    <row r="131" spans="2:3" x14ac:dyDescent="0.25">
      <c r="B131" s="55"/>
      <c r="C131" s="55"/>
    </row>
    <row r="132" spans="2:3" x14ac:dyDescent="0.25">
      <c r="B132" s="55"/>
      <c r="C132" s="55"/>
    </row>
    <row r="133" spans="2:3" x14ac:dyDescent="0.25">
      <c r="B133" s="55"/>
      <c r="C133" s="55"/>
    </row>
    <row r="134" spans="2:3" x14ac:dyDescent="0.25">
      <c r="B134" s="55"/>
      <c r="C134" s="55"/>
    </row>
    <row r="135" spans="2:3" x14ac:dyDescent="0.25">
      <c r="B135" s="55"/>
      <c r="C135" s="55"/>
    </row>
    <row r="136" spans="2:3" x14ac:dyDescent="0.25">
      <c r="B136" s="55"/>
      <c r="C136" s="55"/>
    </row>
    <row r="137" spans="2:3" x14ac:dyDescent="0.25">
      <c r="B137" s="55"/>
      <c r="C137" s="55"/>
    </row>
    <row r="138" spans="2:3" x14ac:dyDescent="0.25">
      <c r="B138" s="55"/>
      <c r="C138" s="55"/>
    </row>
    <row r="139" spans="2:3" x14ac:dyDescent="0.25">
      <c r="B139" s="55"/>
      <c r="C139" s="55"/>
    </row>
    <row r="140" spans="2:3" x14ac:dyDescent="0.25">
      <c r="B140" s="55"/>
      <c r="C140" s="55"/>
    </row>
    <row r="141" spans="2:3" x14ac:dyDescent="0.25">
      <c r="B141" s="55"/>
      <c r="C141" s="55"/>
    </row>
    <row r="142" spans="2:3" x14ac:dyDescent="0.25">
      <c r="B142" s="55"/>
      <c r="C142" s="55"/>
    </row>
    <row r="143" spans="2:3" x14ac:dyDescent="0.25">
      <c r="B143" s="55"/>
      <c r="C143" s="55"/>
    </row>
    <row r="144" spans="2:3" x14ac:dyDescent="0.25">
      <c r="B144" s="55"/>
      <c r="C144" s="55"/>
    </row>
    <row r="145" spans="2:3" x14ac:dyDescent="0.25">
      <c r="B145" s="55"/>
      <c r="C145" s="55"/>
    </row>
    <row r="146" spans="2:3" x14ac:dyDescent="0.25">
      <c r="B146" s="55"/>
      <c r="C146" s="55"/>
    </row>
    <row r="147" spans="2:3" x14ac:dyDescent="0.25">
      <c r="B147" s="55"/>
      <c r="C147" s="55"/>
    </row>
    <row r="148" spans="2:3" x14ac:dyDescent="0.25">
      <c r="B148" s="55"/>
      <c r="C148" s="55"/>
    </row>
    <row r="149" spans="2:3" x14ac:dyDescent="0.25">
      <c r="B149" s="55"/>
      <c r="C149" s="55"/>
    </row>
    <row r="150" spans="2:3" x14ac:dyDescent="0.25">
      <c r="B150" s="55"/>
      <c r="C150" s="55"/>
    </row>
    <row r="151" spans="2:3" x14ac:dyDescent="0.25">
      <c r="B151" s="55"/>
      <c r="C151" s="55"/>
    </row>
    <row r="152" spans="2:3" x14ac:dyDescent="0.25">
      <c r="B152" s="55"/>
      <c r="C152" s="55"/>
    </row>
    <row r="153" spans="2:3" x14ac:dyDescent="0.25">
      <c r="B153" s="55"/>
      <c r="C153" s="55"/>
    </row>
    <row r="154" spans="2:3" x14ac:dyDescent="0.25">
      <c r="B154" s="55"/>
      <c r="C154" s="55"/>
    </row>
    <row r="155" spans="2:3" x14ac:dyDescent="0.25">
      <c r="B155" s="55"/>
      <c r="C155" s="55"/>
    </row>
    <row r="156" spans="2:3" x14ac:dyDescent="0.25">
      <c r="B156" s="55"/>
      <c r="C156" s="55"/>
    </row>
    <row r="157" spans="2:3" x14ac:dyDescent="0.25">
      <c r="B157" s="55"/>
      <c r="C157" s="55"/>
    </row>
    <row r="158" spans="2:3" x14ac:dyDescent="0.25">
      <c r="B158" s="55"/>
      <c r="C158" s="55"/>
    </row>
    <row r="159" spans="2:3" x14ac:dyDescent="0.25">
      <c r="B159" s="55"/>
      <c r="C159" s="55"/>
    </row>
    <row r="160" spans="2:3" x14ac:dyDescent="0.25">
      <c r="B160" s="55"/>
      <c r="C160" s="55"/>
    </row>
    <row r="161" spans="2:3" x14ac:dyDescent="0.25">
      <c r="B161" s="55"/>
      <c r="C161" s="55"/>
    </row>
    <row r="162" spans="2:3" x14ac:dyDescent="0.25">
      <c r="B162" s="55"/>
      <c r="C162" s="55"/>
    </row>
    <row r="163" spans="2:3" x14ac:dyDescent="0.25">
      <c r="B163" s="55"/>
      <c r="C163" s="55"/>
    </row>
    <row r="164" spans="2:3" x14ac:dyDescent="0.25">
      <c r="B164" s="55"/>
      <c r="C164" s="55"/>
    </row>
    <row r="165" spans="2:3" x14ac:dyDescent="0.25">
      <c r="B165" s="55"/>
      <c r="C165" s="55"/>
    </row>
    <row r="166" spans="2:3" x14ac:dyDescent="0.25">
      <c r="B166" s="55"/>
      <c r="C166" s="55"/>
    </row>
    <row r="167" spans="2:3" x14ac:dyDescent="0.25">
      <c r="B167" s="55"/>
      <c r="C167" s="55"/>
    </row>
    <row r="168" spans="2:3" x14ac:dyDescent="0.25">
      <c r="B168" s="55"/>
      <c r="C168" s="55"/>
    </row>
    <row r="169" spans="2:3" x14ac:dyDescent="0.25">
      <c r="B169" s="55"/>
      <c r="C169" s="55"/>
    </row>
    <row r="170" spans="2:3" x14ac:dyDescent="0.25">
      <c r="B170" s="55"/>
      <c r="C170" s="55"/>
    </row>
    <row r="171" spans="2:3" x14ac:dyDescent="0.25">
      <c r="B171" s="55"/>
      <c r="C171" s="55"/>
    </row>
    <row r="172" spans="2:3" x14ac:dyDescent="0.25">
      <c r="B172" s="55"/>
      <c r="C172" s="55"/>
    </row>
    <row r="173" spans="2:3" x14ac:dyDescent="0.25">
      <c r="B173" s="55"/>
      <c r="C173" s="55"/>
    </row>
    <row r="174" spans="2:3" x14ac:dyDescent="0.25">
      <c r="B174" s="55"/>
      <c r="C174" s="55"/>
    </row>
    <row r="175" spans="2:3" x14ac:dyDescent="0.25">
      <c r="B175" s="55"/>
      <c r="C175" s="55"/>
    </row>
    <row r="176" spans="2:3" x14ac:dyDescent="0.25">
      <c r="B176" s="55"/>
      <c r="C176" s="55"/>
    </row>
    <row r="177" spans="2:3" x14ac:dyDescent="0.25">
      <c r="B177" s="55"/>
      <c r="C177" s="55"/>
    </row>
    <row r="178" spans="2:3" x14ac:dyDescent="0.25">
      <c r="B178" s="55"/>
      <c r="C178" s="55"/>
    </row>
    <row r="179" spans="2:3" x14ac:dyDescent="0.25">
      <c r="B179" s="55"/>
      <c r="C179" s="55"/>
    </row>
    <row r="180" spans="2:3" x14ac:dyDescent="0.25">
      <c r="B180" s="55"/>
      <c r="C180" s="55"/>
    </row>
    <row r="181" spans="2:3" x14ac:dyDescent="0.25">
      <c r="B181" s="55"/>
      <c r="C181" s="55"/>
    </row>
    <row r="182" spans="2:3" x14ac:dyDescent="0.25">
      <c r="B182" s="55"/>
      <c r="C182" s="55"/>
    </row>
    <row r="183" spans="2:3" x14ac:dyDescent="0.25">
      <c r="B183" s="55"/>
      <c r="C183" s="55"/>
    </row>
    <row r="184" spans="2:3" x14ac:dyDescent="0.25">
      <c r="B184" s="55"/>
      <c r="C184" s="55"/>
    </row>
    <row r="185" spans="2:3" x14ac:dyDescent="0.25">
      <c r="B185" s="55"/>
      <c r="C185" s="55"/>
    </row>
    <row r="186" spans="2:3" x14ac:dyDescent="0.25">
      <c r="B186" s="55"/>
      <c r="C186" s="55"/>
    </row>
    <row r="187" spans="2:3" x14ac:dyDescent="0.25">
      <c r="B187" s="55"/>
      <c r="C187" s="55"/>
    </row>
    <row r="188" spans="2:3" x14ac:dyDescent="0.25">
      <c r="B188" s="55"/>
      <c r="C188" s="55"/>
    </row>
    <row r="189" spans="2:3" x14ac:dyDescent="0.25">
      <c r="B189" s="55"/>
      <c r="C189" s="55"/>
    </row>
    <row r="190" spans="2:3" x14ac:dyDescent="0.25">
      <c r="B190" s="55"/>
      <c r="C190" s="55"/>
    </row>
    <row r="191" spans="2:3" x14ac:dyDescent="0.25">
      <c r="B191" s="55"/>
      <c r="C191" s="55"/>
    </row>
    <row r="192" spans="2:3" x14ac:dyDescent="0.25">
      <c r="B192" s="55"/>
      <c r="C192" s="55"/>
    </row>
    <row r="193" spans="2:3" x14ac:dyDescent="0.25">
      <c r="B193" s="55"/>
      <c r="C193" s="55"/>
    </row>
    <row r="194" spans="2:3" x14ac:dyDescent="0.25">
      <c r="B194" s="55"/>
      <c r="C194" s="55"/>
    </row>
    <row r="195" spans="2:3" x14ac:dyDescent="0.25">
      <c r="B195" s="55"/>
      <c r="C195" s="55"/>
    </row>
    <row r="196" spans="2:3" x14ac:dyDescent="0.25">
      <c r="B196" s="55"/>
      <c r="C196" s="55"/>
    </row>
    <row r="197" spans="2:3" x14ac:dyDescent="0.25">
      <c r="B197" s="55"/>
      <c r="C197" s="55"/>
    </row>
    <row r="198" spans="2:3" x14ac:dyDescent="0.25">
      <c r="B198" s="55"/>
      <c r="C198" s="55"/>
    </row>
    <row r="199" spans="2:3" x14ac:dyDescent="0.25">
      <c r="B199" s="55"/>
      <c r="C199" s="55"/>
    </row>
    <row r="200" spans="2:3" x14ac:dyDescent="0.25">
      <c r="B200" s="55"/>
      <c r="C200" s="55"/>
    </row>
    <row r="201" spans="2:3" x14ac:dyDescent="0.25">
      <c r="B201" s="55"/>
      <c r="C201" s="55"/>
    </row>
    <row r="202" spans="2:3" x14ac:dyDescent="0.25">
      <c r="B202" s="55"/>
      <c r="C202" s="55"/>
    </row>
    <row r="203" spans="2:3" x14ac:dyDescent="0.25">
      <c r="B203" s="55"/>
      <c r="C203" s="55"/>
    </row>
    <row r="204" spans="2:3" x14ac:dyDescent="0.25">
      <c r="B204" s="55"/>
      <c r="C204" s="55"/>
    </row>
    <row r="205" spans="2:3" x14ac:dyDescent="0.25">
      <c r="B205" s="55"/>
      <c r="C205" s="55"/>
    </row>
    <row r="206" spans="2:3" x14ac:dyDescent="0.25">
      <c r="B206" s="55"/>
      <c r="C206" s="55"/>
    </row>
    <row r="207" spans="2:3" x14ac:dyDescent="0.25">
      <c r="B207" s="55"/>
      <c r="C207" s="55"/>
    </row>
    <row r="208" spans="2:3" x14ac:dyDescent="0.25">
      <c r="B208" s="55"/>
      <c r="C208" s="55"/>
    </row>
    <row r="209" spans="2:3" x14ac:dyDescent="0.25">
      <c r="B209" s="55"/>
      <c r="C209" s="55"/>
    </row>
    <row r="210" spans="2:3" x14ac:dyDescent="0.25">
      <c r="B210" s="55"/>
      <c r="C210" s="55"/>
    </row>
    <row r="211" spans="2:3" x14ac:dyDescent="0.25">
      <c r="B211" s="55"/>
      <c r="C211" s="55"/>
    </row>
    <row r="212" spans="2:3" x14ac:dyDescent="0.25">
      <c r="B212" s="55"/>
      <c r="C212" s="55"/>
    </row>
    <row r="213" spans="2:3" x14ac:dyDescent="0.25">
      <c r="B213" s="55"/>
      <c r="C213" s="55"/>
    </row>
    <row r="214" spans="2:3" x14ac:dyDescent="0.25">
      <c r="B214" s="55"/>
      <c r="C214" s="55"/>
    </row>
    <row r="215" spans="2:3" x14ac:dyDescent="0.25">
      <c r="B215" s="55"/>
      <c r="C215" s="55"/>
    </row>
    <row r="216" spans="2:3" x14ac:dyDescent="0.25">
      <c r="B216" s="55"/>
      <c r="C216" s="55"/>
    </row>
    <row r="217" spans="2:3" x14ac:dyDescent="0.25">
      <c r="B217" s="55"/>
      <c r="C217" s="55"/>
    </row>
    <row r="218" spans="2:3" x14ac:dyDescent="0.25">
      <c r="B218" s="55"/>
      <c r="C218" s="55"/>
    </row>
    <row r="219" spans="2:3" x14ac:dyDescent="0.25">
      <c r="B219" s="55"/>
      <c r="C219" s="55"/>
    </row>
    <row r="220" spans="2:3" x14ac:dyDescent="0.25">
      <c r="B220" s="55"/>
      <c r="C220" s="55"/>
    </row>
    <row r="221" spans="2:3" x14ac:dyDescent="0.25">
      <c r="B221" s="55"/>
      <c r="C221" s="55"/>
    </row>
    <row r="222" spans="2:3" x14ac:dyDescent="0.25">
      <c r="B222" s="55"/>
      <c r="C222" s="55"/>
    </row>
    <row r="223" spans="2:3" x14ac:dyDescent="0.25">
      <c r="B223" s="55"/>
      <c r="C223" s="55"/>
    </row>
    <row r="224" spans="2:3" x14ac:dyDescent="0.25">
      <c r="B224" s="55"/>
      <c r="C224" s="55"/>
    </row>
    <row r="225" spans="2:3" x14ac:dyDescent="0.25">
      <c r="B225" s="55"/>
      <c r="C225" s="55"/>
    </row>
    <row r="226" spans="2:3" x14ac:dyDescent="0.25">
      <c r="B226" s="55"/>
      <c r="C226" s="55"/>
    </row>
    <row r="227" spans="2:3" x14ac:dyDescent="0.25">
      <c r="B227" s="55"/>
      <c r="C227" s="55"/>
    </row>
    <row r="228" spans="2:3" x14ac:dyDescent="0.25">
      <c r="B228" s="55"/>
      <c r="C228" s="55"/>
    </row>
    <row r="229" spans="2:3" x14ac:dyDescent="0.25">
      <c r="B229" s="55"/>
      <c r="C229" s="55"/>
    </row>
    <row r="230" spans="2:3" x14ac:dyDescent="0.25">
      <c r="B230" s="55"/>
      <c r="C230" s="55"/>
    </row>
    <row r="231" spans="2:3" x14ac:dyDescent="0.25">
      <c r="B231" s="55"/>
      <c r="C231" s="55"/>
    </row>
    <row r="232" spans="2:3" x14ac:dyDescent="0.25">
      <c r="B232" s="55"/>
      <c r="C232" s="55"/>
    </row>
    <row r="233" spans="2:3" x14ac:dyDescent="0.25">
      <c r="B233" s="55"/>
      <c r="C233" s="55"/>
    </row>
    <row r="234" spans="2:3" x14ac:dyDescent="0.25">
      <c r="B234" s="55"/>
      <c r="C234" s="55"/>
    </row>
    <row r="235" spans="2:3" x14ac:dyDescent="0.25">
      <c r="B235" s="55"/>
      <c r="C235" s="55"/>
    </row>
    <row r="236" spans="2:3" x14ac:dyDescent="0.25">
      <c r="B236" s="55"/>
      <c r="C236" s="55"/>
    </row>
    <row r="237" spans="2:3" x14ac:dyDescent="0.25">
      <c r="B237" s="55"/>
      <c r="C237" s="55"/>
    </row>
    <row r="238" spans="2:3" x14ac:dyDescent="0.25">
      <c r="B238" s="55"/>
      <c r="C238" s="55"/>
    </row>
    <row r="239" spans="2:3" x14ac:dyDescent="0.25">
      <c r="B239" s="55"/>
      <c r="C239" s="55"/>
    </row>
    <row r="240" spans="2:3" x14ac:dyDescent="0.25">
      <c r="B240" s="55"/>
      <c r="C240" s="55"/>
    </row>
    <row r="241" spans="2:3" x14ac:dyDescent="0.25">
      <c r="B241" s="55"/>
      <c r="C241" s="55"/>
    </row>
    <row r="242" spans="2:3" x14ac:dyDescent="0.25">
      <c r="B242" s="55"/>
      <c r="C242" s="55"/>
    </row>
    <row r="243" spans="2:3" x14ac:dyDescent="0.25">
      <c r="B243" s="55"/>
      <c r="C243" s="55"/>
    </row>
    <row r="244" spans="2:3" x14ac:dyDescent="0.25">
      <c r="B244" s="55"/>
      <c r="C244" s="55"/>
    </row>
    <row r="245" spans="2:3" x14ac:dyDescent="0.25">
      <c r="B245" s="55"/>
      <c r="C245" s="55"/>
    </row>
    <row r="246" spans="2:3" x14ac:dyDescent="0.25">
      <c r="B246" s="55"/>
      <c r="C246" s="55"/>
    </row>
    <row r="247" spans="2:3" x14ac:dyDescent="0.25">
      <c r="B247" s="55"/>
      <c r="C247" s="55"/>
    </row>
    <row r="248" spans="2:3" x14ac:dyDescent="0.25">
      <c r="B248" s="55"/>
      <c r="C248" s="55"/>
    </row>
    <row r="249" spans="2:3" x14ac:dyDescent="0.25">
      <c r="B249" s="55"/>
      <c r="C249" s="55"/>
    </row>
    <row r="250" spans="2:3" x14ac:dyDescent="0.25">
      <c r="B250" s="55"/>
      <c r="C250" s="55"/>
    </row>
    <row r="251" spans="2:3" x14ac:dyDescent="0.25">
      <c r="B251" s="55"/>
      <c r="C251" s="55"/>
    </row>
    <row r="252" spans="2:3" x14ac:dyDescent="0.25">
      <c r="B252" s="55"/>
      <c r="C252" s="55"/>
    </row>
    <row r="253" spans="2:3" x14ac:dyDescent="0.25">
      <c r="B253" s="55"/>
      <c r="C253" s="55"/>
    </row>
    <row r="254" spans="2:3" x14ac:dyDescent="0.25">
      <c r="B254" s="55"/>
      <c r="C254" s="55"/>
    </row>
    <row r="255" spans="2:3" x14ac:dyDescent="0.25">
      <c r="B255" s="55"/>
      <c r="C255" s="55"/>
    </row>
  </sheetData>
  <mergeCells count="4">
    <mergeCell ref="A8:E8"/>
    <mergeCell ref="A9:E9"/>
    <mergeCell ref="B6:E6"/>
    <mergeCell ref="B5:E5"/>
  </mergeCells>
  <pageMargins left="0.51181102362204722" right="0.15748031496062992" top="0.43307086614173229" bottom="0.47244094488188981" header="0.15748031496062992" footer="0.15748031496062992"/>
  <pageSetup paperSize="9" scale="71" fitToHeight="0" orientation="portrait" useFirstPageNumber="1" r:id="rId1"/>
  <headerFooter alignWithMargins="0">
    <oddHeader>&amp;R&amp;P</oddHeader>
  </headerFooter>
  <rowBreaks count="2" manualBreakCount="2">
    <brk id="59" max="2" man="1"/>
    <brk id="73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Позитроника</dc:creator>
  <cp:lastModifiedBy>1</cp:lastModifiedBy>
  <cp:lastPrinted>2022-05-18T03:13:16Z</cp:lastPrinted>
  <dcterms:created xsi:type="dcterms:W3CDTF">2019-11-01T08:52:36Z</dcterms:created>
  <dcterms:modified xsi:type="dcterms:W3CDTF">2022-05-31T10:32:34Z</dcterms:modified>
</cp:coreProperties>
</file>