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20115" windowHeight="7365" activeTab="1"/>
  </bookViews>
  <sheets>
    <sheet name="приложение 4" sheetId="1" r:id="rId1"/>
    <sheet name="приложение 5" sheetId="2" r:id="rId2"/>
  </sheets>
  <definedNames>
    <definedName name="_xlnm.Print_Titles" localSheetId="0">'приложение 4'!$11:$12</definedName>
    <definedName name="_xlnm.Print_Area" localSheetId="0">'приложение 4'!$A$1:$C$79</definedName>
    <definedName name="_xlnm.Print_Area" localSheetId="1">'приложение 5'!$A$1:$D$79</definedName>
  </definedNames>
  <calcPr calcId="124519"/>
</workbook>
</file>

<file path=xl/calcChain.xml><?xml version="1.0" encoding="utf-8"?>
<calcChain xmlns="http://schemas.openxmlformats.org/spreadsheetml/2006/main">
  <c r="D76" i="2"/>
  <c r="C76"/>
  <c r="C76" i="1"/>
  <c r="C58"/>
  <c r="D14" i="2" l="1"/>
  <c r="D62" l="1"/>
  <c r="C62"/>
  <c r="D74"/>
  <c r="C74"/>
  <c r="C74" i="1"/>
  <c r="D16" i="2" l="1"/>
  <c r="D21"/>
  <c r="D25"/>
  <c r="D27"/>
  <c r="D31"/>
  <c r="D34"/>
  <c r="D37"/>
  <c r="D40"/>
  <c r="D43"/>
  <c r="D47"/>
  <c r="D50"/>
  <c r="D66"/>
  <c r="D75"/>
  <c r="D45" s="1"/>
  <c r="D77" s="1"/>
  <c r="C75"/>
  <c r="C66"/>
  <c r="C50"/>
  <c r="C47"/>
  <c r="C43"/>
  <c r="C40"/>
  <c r="C37"/>
  <c r="C34"/>
  <c r="C31"/>
  <c r="C27"/>
  <c r="C25"/>
  <c r="C21"/>
  <c r="C16"/>
  <c r="C75" i="1"/>
  <c r="C66"/>
  <c r="C59" s="1"/>
  <c r="C47"/>
  <c r="C14" i="2" l="1"/>
  <c r="C44" i="1" l="1"/>
  <c r="C40"/>
  <c r="C37"/>
  <c r="C34"/>
  <c r="C31"/>
  <c r="C28"/>
  <c r="C25"/>
  <c r="C21"/>
  <c r="C16"/>
  <c r="C43" l="1"/>
  <c r="C42" s="1"/>
  <c r="C14"/>
  <c r="C77" l="1"/>
  <c r="D46" i="2" l="1"/>
  <c r="C46"/>
  <c r="C45" s="1"/>
  <c r="C77" s="1"/>
</calcChain>
</file>

<file path=xl/sharedStrings.xml><?xml version="1.0" encoding="utf-8"?>
<sst xmlns="http://schemas.openxmlformats.org/spreadsheetml/2006/main" count="268" uniqueCount="144">
  <si>
    <t>Приложение 4</t>
  </si>
  <si>
    <t>к Решению Хурала представителей</t>
  </si>
  <si>
    <t>муниципального района "Монгун-Тайгинский кожуун Республики Тыва"</t>
  </si>
  <si>
    <t>на 2020 год и на плановый период 2021 и 2022 годов"</t>
  </si>
  <si>
    <t>(тыс. рублей)</t>
  </si>
  <si>
    <t xml:space="preserve">Коды бюджетной классификации  </t>
  </si>
  <si>
    <t xml:space="preserve">      Наименование доходов </t>
  </si>
  <si>
    <t xml:space="preserve">Сумма 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</si>
  <si>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</si>
  <si>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</si>
  <si>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</si>
  <si>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</si>
  <si>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</si>
  <si>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</si>
  <si>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</si>
  <si>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</si>
  <si>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</si>
  <si>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</si>
  <si>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</si>
  <si>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</si>
  <si>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</si>
  <si>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</si>
  <si>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</si>
  <si>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</si>
  <si>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10502000020000110</t>
  </si>
  <si>
    <t>Единый налог на вмененный доход для отдельных видов деятельности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</si>
  <si>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</si>
  <si>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</si>
  <si>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</si>
  <si>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</si>
  <si>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</si>
  <si>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</si>
  <si>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</si>
  <si>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</si>
  <si>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</si>
  <si>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</si>
  <si>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</si>
  <si>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</si>
  <si>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 xml:space="preserve"> 1 07 04000 01 0000 110</t>
  </si>
  <si>
    <t xml:space="preserve">Сборы за пользование объектами животного мира и за пользование объектами водных биологических ресурсов 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</si>
  <si>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</si>
  <si>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</si>
  <si>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</si>
  <si>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</si>
  <si>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</si>
  <si>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</si>
  <si>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</si>
  <si>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</si>
  <si>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</si>
  <si>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</si>
  <si>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</si>
  <si>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</si>
  <si>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</si>
  <si>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</si>
  <si>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r>
      <t xml:space="preserve">ДОХОДЫ ОТ ОКАЗАНИЯ ПЛАТНЫХ УСЛУГ </t>
    </r>
    <r>
      <rPr>
        <b/>
        <sz val="11"/>
        <color indexed="8"/>
        <rFont val="Times New Roman"/>
        <family val="1"/>
        <charset val="204"/>
      </rPr>
      <t xml:space="preserve"> И КОМПЕНСАЦИИ ЗАТРАТ ГОСУДАРСТВА</t>
    </r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</si>
  <si>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</si>
  <si>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</si>
  <si>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</si>
  <si>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</si>
  <si>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</si>
  <si>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</si>
  <si>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</si>
  <si>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</si>
  <si>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</si>
  <si>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</si>
  <si>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</si>
  <si>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</si>
  <si>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</si>
  <si>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</si>
  <si>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</si>
  <si>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</si>
  <si>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</si>
  <si>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</si>
  <si>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</si>
  <si>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</si>
  <si>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Дотации бюджетам муниципальных районов на выравнивание бюджетной обеспеченности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</si>
  <si>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</si>
  <si>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</si>
  <si>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</si>
  <si>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</si>
  <si>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</si>
  <si>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</si>
  <si>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</si>
  <si>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</si>
  <si>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</si>
  <si>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</si>
  <si>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</si>
  <si>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</si>
  <si>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</si>
  <si>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</si>
  <si>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</si>
  <si>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</si>
  <si>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ИТОГО ДОХОДОВ </t>
  </si>
  <si>
    <t>* 05 - бюджет муниципального района</t>
  </si>
  <si>
    <t>* 04 - бюджет городского округа</t>
  </si>
  <si>
    <t>"МОНГУН-ТАЙГИНСКИЙ КОЖУУН РЕСПУБЛИКИ ТЫВА" НА 2020 ГОД</t>
  </si>
  <si>
    <t xml:space="preserve">            ПОСТУПЛЕНИЯ ДОХОДОВ В КОЖУУННЫЙ  БЮДЖЕТ МУНИЦИПАЛЬНОГО РАЙОНА                 </t>
  </si>
  <si>
    <t>Субсидии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</si>
  <si>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возмещение части затрат на содержание детей чабанов, проживающих в интернатах муниципальных образовательных организаций Республики Тыва </t>
  </si>
  <si>
    <t xml:space="preserve">Субсидии на закупку и доставку угля для казенных, бюджетных и автономных учреждений расположенных в труднодоступных населенных пунктах 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</si>
  <si>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</si>
  <si>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реализацию мероприятий по государственной поддержке отрасли культуры</t>
  </si>
  <si>
    <t>Субсидии на реализацию мероприятий по обеспечению жильем молодых семей</t>
  </si>
  <si>
    <t xml:space="preserve">Субсидии на обеспечение специализированной коммунальной техникой предприятий жилищно-коммунального комплекса </t>
  </si>
  <si>
    <t xml:space="preserve">Субсидии на реализацию мероприятий по государственной программе "Комплексное развитие сельских территорий" </t>
  </si>
  <si>
    <t>в том числе по поселениям:</t>
  </si>
  <si>
    <t>Администрация сумона Моген-Бурен</t>
  </si>
  <si>
    <t>Администрация сумона Каргы</t>
  </si>
  <si>
    <t>Субвенции на составление (изменение) списков кандидатов в присяжные заседатели федеральных судов общей юрисдикции в Республике Тыва на 2019 год</t>
  </si>
  <si>
    <t xml:space="preserve">Субвенции на реализацию Закона Республики Тыва «О мерах социальной поддержки реабилитированных лиц и лиц, признанных пострадавшими от политических репрессий» </t>
  </si>
  <si>
    <t xml:space="preserve">Субвенции на оплату жилищно-коммунальных услуг отдельным категориям граждан </t>
  </si>
  <si>
    <t xml:space="preserve">Субвенции на осуществление полномочий по первичному воинскому учету на территориях, где отсутствуют военные комиссариаты </t>
  </si>
  <si>
    <t>Администрация сумона Тоолайлыг</t>
  </si>
  <si>
    <t xml:space="preserve">Субвенции на реализацию полномочий по назначению и выплате компенсации части  родительской платы за содержание ребенка в государственных, муниципальных образовательных организациях, реализующих основную общеобразовательную программу дошкольного образования </t>
  </si>
  <si>
    <t xml:space="preserve"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 ФЗ «О государственных пособиях гражданам, имеющим детей» </t>
  </si>
  <si>
    <t xml:space="preserve">Субвенции на предоставление гражданам субсидий на оплату жилого помещения и коммунальных услуг </t>
  </si>
  <si>
    <t xml:space="preserve">Субвенции  на выплату ежемесячных пособий на первого ребенка, рожденного с 1 января 2018., в соответствии с Федеральным законом от 28.12.2017 №418-ФЗ «О ежемесячных выплатах семьям, имеющим детей» </t>
  </si>
  <si>
    <t>плановый период</t>
  </si>
  <si>
    <t>2021 год</t>
  </si>
  <si>
    <t>2022 год</t>
  </si>
  <si>
    <t>Приложение 5</t>
  </si>
  <si>
    <t xml:space="preserve">к Решению Хурала представителей </t>
  </si>
  <si>
    <t>"МОНГУН-ТАЙГИНСКИЙ КОЖУУН РЕСПУБЛИКИ ТЫВА" НА ПЛАНОВЫЙ ПЕРИОД 2021 И 2022 ГОДОВ</t>
  </si>
  <si>
    <t xml:space="preserve">ПОСТУПЛЕНИЯ ДОХОДОВ В КОЖУУННЫЙ БЮДЖЕТ МУНИЦИПАЛЬНОГО РАЙОНА         </t>
  </si>
  <si>
    <t>1 14 06000 00 0000 430</t>
  </si>
  <si>
    <t>2 02 25097 05 0000 150</t>
  </si>
  <si>
    <t>2 02 25497 05 0000 150</t>
  </si>
  <si>
    <t>2 02 25567 05 0000 150</t>
  </si>
  <si>
    <t>2 02 30013 05 0000 150</t>
  </si>
  <si>
    <t>2 02 35118 05 0000 150</t>
  </si>
  <si>
    <t>2 02 35120 05 0000 150</t>
  </si>
  <si>
    <t>2 02 35250 05 0000 150</t>
  </si>
  <si>
    <t>2 02 35380 05 0000 150</t>
  </si>
  <si>
    <t>2 02 25519 05 0000 150</t>
  </si>
  <si>
    <t>2 02 35573 00 0000 150</t>
  </si>
  <si>
    <t>2 02 30029 05 0000 150</t>
  </si>
  <si>
    <t>2 02 30022 05 0000 150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</si>
  <si>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</si>
  <si>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</si>
  <si>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20230024050000150</t>
  </si>
  <si>
    <t>№       от 25.12.2019г</t>
  </si>
  <si>
    <t xml:space="preserve">"Об утверждении бюджета Монгун-Тайгинского коржууна Республики Тыва </t>
  </si>
  <si>
    <t>№       от 25.12.2019 г.</t>
  </si>
  <si>
    <t xml:space="preserve">"Об утверждении бюджета Монгун-Тайгинского кожууна Республики Тыва 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</si>
</sst>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[$-F800]dddd\,\ mmmm\ dd\,\ yyyy"/>
    <numFmt numFmtId="166" formatCode="#,##0.0_ ;[Red]\-#,##0.0\ "/>
    <numFmt numFmtId="167" formatCode="#,##0.000_ ;[Red]\-#,##0.000\ "/>
    <numFmt numFmtId="168" formatCode="_(* #,##0.00_);_(* \(#,##0.00\);_(* &quot;-&quot;??_);_(@_)"/>
    <numFmt numFmtId="169" formatCode="&quot;Да&quot;;&quot;Да&quot;;&quot;Нет&quot;"/>
    <numFmt numFmtId="170" formatCode="#,##0.0"/>
  </numFmts>
  <fonts count="38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/>
    <xf numFmtId="0" fontId="2" fillId="0" borderId="0"/>
    <xf numFmtId="168" fontId="3" fillId="0" borderId="0" applyFont="0" applyFill="0" applyBorder="0" applyAlignment="0" applyProtection="0"/>
    <xf numFmtId="0" fontId="3" fillId="0" borderId="0"/>
    <xf numFmtId="0" fontId="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4" fillId="10" borderId="3" applyNumberFormat="0" applyAlignment="0" applyProtection="0"/>
    <xf numFmtId="0" fontId="15" fillId="11" borderId="4" applyNumberFormat="0" applyAlignment="0" applyProtection="0"/>
    <xf numFmtId="0" fontId="16" fillId="11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12" borderId="9" applyNumberFormat="0" applyAlignment="0" applyProtection="0"/>
    <xf numFmtId="0" fontId="22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5" fillId="14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5" borderId="10" applyNumberFormat="0" applyFont="0" applyAlignment="0" applyProtection="0"/>
    <xf numFmtId="0" fontId="3" fillId="15" borderId="10" applyNumberFormat="0" applyFon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16" borderId="0" applyNumberFormat="0" applyBorder="0" applyAlignment="0" applyProtection="0"/>
  </cellStyleXfs>
  <cellXfs count="160">
    <xf numFmtId="0" fontId="0" fillId="0" borderId="0" xfId="0"/>
    <xf numFmtId="0" fontId="2" fillId="0" borderId="0" xfId="1"/>
    <xf numFmtId="0" fontId="4" fillId="0" borderId="0" xfId="0" applyFont="1" applyFill="1" applyAlignment="1">
      <alignment horizontal="right"/>
    </xf>
    <xf numFmtId="0" fontId="5" fillId="0" borderId="0" xfId="2" applyFont="1" applyFill="1"/>
    <xf numFmtId="165" fontId="5" fillId="0" borderId="0" xfId="2" applyNumberFormat="1" applyFont="1" applyFill="1"/>
    <xf numFmtId="0" fontId="6" fillId="0" borderId="0" xfId="2" applyFont="1" applyFill="1"/>
    <xf numFmtId="0" fontId="5" fillId="0" borderId="0" xfId="2" applyFont="1" applyFill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/>
    </xf>
    <xf numFmtId="166" fontId="7" fillId="0" borderId="0" xfId="2" applyNumberFormat="1" applyFont="1" applyFill="1" applyAlignment="1">
      <alignment horizontal="left" vertical="center"/>
    </xf>
    <xf numFmtId="0" fontId="7" fillId="0" borderId="0" xfId="2" applyFont="1" applyFill="1" applyAlignment="1">
      <alignment vertical="top" wrapText="1"/>
    </xf>
    <xf numFmtId="0" fontId="7" fillId="0" borderId="0" xfId="2" applyFont="1" applyFill="1"/>
    <xf numFmtId="0" fontId="8" fillId="0" borderId="0" xfId="2" applyFont="1" applyFill="1" applyBorder="1" applyAlignment="1">
      <alignment horizontal="center" vertical="top" wrapText="1"/>
    </xf>
    <xf numFmtId="0" fontId="6" fillId="0" borderId="0" xfId="2" applyFont="1" applyFill="1" applyAlignment="1">
      <alignment vertical="top" wrapText="1"/>
    </xf>
    <xf numFmtId="166" fontId="6" fillId="0" borderId="0" xfId="3" applyNumberFormat="1" applyFont="1" applyFill="1" applyBorder="1" applyAlignment="1">
      <alignment horizontal="right" vertical="center" wrapText="1"/>
    </xf>
    <xf numFmtId="0" fontId="9" fillId="0" borderId="0" xfId="2" applyFont="1" applyFill="1" applyBorder="1" applyAlignment="1">
      <alignment horizontal="center" vertical="top" wrapText="1"/>
    </xf>
    <xf numFmtId="0" fontId="5" fillId="0" borderId="0" xfId="2" applyFont="1" applyFill="1" applyAlignment="1">
      <alignment vertical="top" wrapText="1"/>
    </xf>
    <xf numFmtId="166" fontId="5" fillId="0" borderId="0" xfId="2" applyNumberFormat="1" applyFont="1" applyFill="1"/>
    <xf numFmtId="166" fontId="5" fillId="0" borderId="0" xfId="3" applyNumberFormat="1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vertical="top" wrapText="1"/>
    </xf>
    <xf numFmtId="0" fontId="11" fillId="0" borderId="0" xfId="2" applyFont="1" applyFill="1" applyBorder="1" applyAlignment="1">
      <alignment vertical="top" wrapText="1"/>
    </xf>
    <xf numFmtId="166" fontId="10" fillId="2" borderId="0" xfId="3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wrapText="1"/>
    </xf>
    <xf numFmtId="166" fontId="11" fillId="0" borderId="0" xfId="3" applyNumberFormat="1" applyFont="1" applyFill="1" applyBorder="1" applyAlignment="1">
      <alignment horizontal="right" vertical="center" wrapText="1"/>
    </xf>
    <xf numFmtId="166" fontId="10" fillId="0" borderId="0" xfId="3" applyNumberFormat="1" applyFont="1" applyFill="1" applyBorder="1" applyAlignment="1">
      <alignment horizontal="right" vertical="center" wrapText="1"/>
    </xf>
    <xf numFmtId="1" fontId="9" fillId="0" borderId="0" xfId="2" applyNumberFormat="1" applyFont="1" applyFill="1" applyBorder="1" applyAlignment="1">
      <alignment horizontal="center" vertical="top" wrapText="1"/>
    </xf>
    <xf numFmtId="0" fontId="11" fillId="0" borderId="0" xfId="2" applyFont="1" applyFill="1" applyBorder="1" applyAlignment="1">
      <alignment horizontal="justify" vertical="top"/>
    </xf>
    <xf numFmtId="0" fontId="10" fillId="0" borderId="0" xfId="2" applyFont="1" applyFill="1" applyBorder="1" applyAlignment="1">
      <alignment horizontal="justify" vertical="top"/>
    </xf>
    <xf numFmtId="0" fontId="11" fillId="0" borderId="0" xfId="4" applyFont="1" applyFill="1" applyAlignment="1">
      <alignment horizontal="justify" vertical="top" wrapText="1"/>
    </xf>
    <xf numFmtId="166" fontId="6" fillId="0" borderId="0" xfId="4" applyNumberFormat="1" applyFont="1" applyFill="1" applyAlignment="1">
      <alignment horizontal="right" vertical="center"/>
    </xf>
    <xf numFmtId="0" fontId="6" fillId="0" borderId="0" xfId="4" applyFont="1" applyFill="1"/>
    <xf numFmtId="0" fontId="9" fillId="2" borderId="0" xfId="2" applyFont="1" applyFill="1" applyBorder="1" applyAlignment="1">
      <alignment horizontal="center" vertical="top" wrapText="1"/>
    </xf>
    <xf numFmtId="0" fontId="10" fillId="2" borderId="0" xfId="4" applyFont="1" applyFill="1" applyAlignment="1">
      <alignment vertical="top" wrapText="1"/>
    </xf>
    <xf numFmtId="166" fontId="5" fillId="0" borderId="0" xfId="4" applyNumberFormat="1" applyFont="1" applyFill="1" applyAlignment="1">
      <alignment horizontal="right" vertical="center"/>
    </xf>
    <xf numFmtId="0" fontId="5" fillId="0" borderId="0" xfId="4" applyFont="1" applyFill="1"/>
    <xf numFmtId="0" fontId="12" fillId="0" borderId="0" xfId="4" applyFont="1" applyFill="1"/>
    <xf numFmtId="0" fontId="10" fillId="2" borderId="0" xfId="4" applyFont="1" applyFill="1" applyAlignment="1">
      <alignment vertical="center" wrapText="1"/>
    </xf>
    <xf numFmtId="0" fontId="5" fillId="0" borderId="0" xfId="2" applyFont="1" applyFill="1" applyAlignment="1">
      <alignment horizontal="justify"/>
    </xf>
    <xf numFmtId="0" fontId="30" fillId="2" borderId="0" xfId="2" applyFont="1" applyFill="1" applyBorder="1" applyAlignment="1">
      <alignment horizontal="center" vertical="top" wrapText="1"/>
    </xf>
    <xf numFmtId="0" fontId="31" fillId="2" borderId="0" xfId="4" applyFont="1" applyFill="1" applyAlignment="1">
      <alignment vertical="top" wrapText="1"/>
    </xf>
    <xf numFmtId="0" fontId="9" fillId="2" borderId="12" xfId="2" applyFont="1" applyFill="1" applyBorder="1" applyAlignment="1" applyProtection="1">
      <alignment horizontal="center" vertical="top" wrapText="1"/>
      <protection locked="0"/>
    </xf>
    <xf numFmtId="0" fontId="5" fillId="2" borderId="12" xfId="4" applyFont="1" applyFill="1" applyBorder="1" applyAlignment="1" applyProtection="1">
      <alignment vertical="top" wrapText="1"/>
      <protection locked="0"/>
    </xf>
    <xf numFmtId="0" fontId="30" fillId="2" borderId="12" xfId="2" applyFont="1" applyFill="1" applyBorder="1" applyAlignment="1">
      <alignment horizontal="center" vertical="top" wrapText="1"/>
    </xf>
    <xf numFmtId="0" fontId="31" fillId="2" borderId="12" xfId="4" applyFont="1" applyFill="1" applyBorder="1" applyAlignment="1">
      <alignment vertical="top" wrapText="1"/>
    </xf>
    <xf numFmtId="166" fontId="6" fillId="0" borderId="12" xfId="4" applyNumberFormat="1" applyFont="1" applyFill="1" applyBorder="1" applyAlignment="1">
      <alignment horizontal="right" vertical="center"/>
    </xf>
    <xf numFmtId="166" fontId="5" fillId="0" borderId="12" xfId="4" applyNumberFormat="1" applyFont="1" applyFill="1" applyBorder="1" applyAlignment="1">
      <alignment horizontal="right" vertical="center"/>
    </xf>
    <xf numFmtId="0" fontId="9" fillId="2" borderId="12" xfId="2" applyFont="1" applyFill="1" applyBorder="1" applyAlignment="1">
      <alignment horizontal="center" vertical="top" wrapText="1"/>
    </xf>
    <xf numFmtId="0" fontId="10" fillId="2" borderId="12" xfId="4" applyFont="1" applyFill="1" applyBorder="1" applyAlignment="1" applyProtection="1">
      <alignment vertical="top" wrapText="1"/>
      <protection locked="0"/>
    </xf>
    <xf numFmtId="0" fontId="6" fillId="0" borderId="12" xfId="2" applyFont="1" applyFill="1" applyBorder="1" applyAlignment="1">
      <alignment horizontal="center" vertical="top" wrapText="1"/>
    </xf>
    <xf numFmtId="0" fontId="11" fillId="0" borderId="12" xfId="2" applyFont="1" applyFill="1" applyBorder="1" applyAlignment="1">
      <alignment horizontal="justify" vertical="top" wrapText="1"/>
    </xf>
    <xf numFmtId="0" fontId="9" fillId="2" borderId="12" xfId="0" applyNumberFormat="1" applyFont="1" applyFill="1" applyBorder="1" applyAlignment="1">
      <alignment horizontal="justify" vertical="center" wrapText="1"/>
    </xf>
    <xf numFmtId="0" fontId="5" fillId="2" borderId="12" xfId="0" applyNumberFormat="1" applyFont="1" applyFill="1" applyBorder="1" applyAlignment="1">
      <alignment horizontal="justify" vertical="center" wrapText="1"/>
    </xf>
    <xf numFmtId="0" fontId="9" fillId="2" borderId="12" xfId="0" applyFont="1" applyFill="1" applyBorder="1" applyAlignment="1">
      <alignment vertical="center" wrapText="1"/>
    </xf>
    <xf numFmtId="0" fontId="9" fillId="2" borderId="12" xfId="0" applyNumberFormat="1" applyFont="1" applyFill="1" applyBorder="1" applyAlignment="1">
      <alignment horizontal="left" vertical="center" wrapText="1"/>
    </xf>
    <xf numFmtId="0" fontId="32" fillId="2" borderId="12" xfId="5" applyFont="1" applyFill="1" applyBorder="1" applyAlignment="1">
      <alignment vertical="top" wrapText="1"/>
    </xf>
    <xf numFmtId="49" fontId="9" fillId="2" borderId="12" xfId="0" applyNumberFormat="1" applyFont="1" applyFill="1" applyBorder="1" applyAlignment="1">
      <alignment horizontal="left" vertical="center"/>
    </xf>
    <xf numFmtId="0" fontId="5" fillId="2" borderId="12" xfId="30" applyNumberFormat="1" applyFont="1" applyFill="1" applyBorder="1" applyAlignment="1">
      <alignment horizontal="justify" vertical="center" wrapText="1"/>
    </xf>
    <xf numFmtId="0" fontId="9" fillId="2" borderId="12" xfId="0" applyNumberFormat="1" applyFont="1" applyFill="1" applyBorder="1" applyAlignment="1">
      <alignment vertical="center" wrapText="1"/>
    </xf>
    <xf numFmtId="0" fontId="5" fillId="2" borderId="12" xfId="0" applyNumberFormat="1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9" fillId="0" borderId="0" xfId="1" applyFont="1" applyBorder="1"/>
    <xf numFmtId="166" fontId="2" fillId="0" borderId="0" xfId="1" applyNumberFormat="1" applyFont="1"/>
    <xf numFmtId="0" fontId="2" fillId="0" borderId="0" xfId="1" applyFont="1"/>
    <xf numFmtId="0" fontId="9" fillId="0" borderId="0" xfId="1" applyFont="1" applyBorder="1" applyAlignment="1">
      <alignment horizontal="right" vertical="center"/>
    </xf>
    <xf numFmtId="0" fontId="34" fillId="0" borderId="0" xfId="0" applyFont="1" applyAlignment="1">
      <alignment wrapText="1"/>
    </xf>
    <xf numFmtId="1" fontId="35" fillId="0" borderId="0" xfId="0" applyNumberFormat="1" applyFont="1" applyAlignment="1" applyProtection="1">
      <alignment horizontal="center" vertical="top"/>
      <protection locked="0"/>
    </xf>
    <xf numFmtId="0" fontId="36" fillId="0" borderId="0" xfId="0" applyFont="1" applyAlignment="1">
      <alignment horizontal="center" vertical="top"/>
    </xf>
    <xf numFmtId="0" fontId="9" fillId="2" borderId="0" xfId="2" applyFont="1" applyFill="1" applyBorder="1" applyAlignment="1" applyProtection="1">
      <alignment horizontal="center" vertical="top" wrapText="1"/>
      <protection locked="0"/>
    </xf>
    <xf numFmtId="0" fontId="36" fillId="0" borderId="12" xfId="23" applyFont="1" applyFill="1" applyBorder="1" applyAlignment="1">
      <alignment horizontal="center" vertical="center" wrapText="1"/>
    </xf>
    <xf numFmtId="0" fontId="10" fillId="0" borderId="13" xfId="0" quotePrefix="1" applyNumberFormat="1" applyFont="1" applyBorder="1" applyAlignment="1">
      <alignment horizontal="left" wrapText="1"/>
    </xf>
    <xf numFmtId="49" fontId="37" fillId="0" borderId="14" xfId="0" applyNumberFormat="1" applyFont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5" fillId="0" borderId="0" xfId="30" applyFont="1" applyFill="1" applyBorder="1"/>
    <xf numFmtId="0" fontId="5" fillId="0" borderId="0" xfId="2" applyFont="1" applyFill="1" applyBorder="1"/>
    <xf numFmtId="0" fontId="5" fillId="0" borderId="0" xfId="4" applyFont="1" applyFill="1" applyBorder="1" applyAlignment="1"/>
    <xf numFmtId="0" fontId="6" fillId="0" borderId="0" xfId="2" applyFont="1" applyFill="1" applyBorder="1"/>
    <xf numFmtId="0" fontId="5" fillId="0" borderId="0" xfId="2" applyFont="1" applyFill="1" applyBorder="1" applyAlignment="1">
      <alignment horizontal="right"/>
    </xf>
    <xf numFmtId="166" fontId="7" fillId="0" borderId="0" xfId="2" applyNumberFormat="1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top" wrapText="1"/>
    </xf>
    <xf numFmtId="0" fontId="5" fillId="0" borderId="0" xfId="2" applyFont="1" applyFill="1" applyBorder="1" applyAlignment="1">
      <alignment horizontal="center"/>
    </xf>
    <xf numFmtId="0" fontId="7" fillId="0" borderId="0" xfId="2" applyFont="1" applyFill="1" applyBorder="1"/>
    <xf numFmtId="0" fontId="6" fillId="0" borderId="0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top" wrapText="1"/>
    </xf>
    <xf numFmtId="166" fontId="5" fillId="0" borderId="0" xfId="2" applyNumberFormat="1" applyFont="1" applyFill="1" applyBorder="1"/>
    <xf numFmtId="3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wrapText="1"/>
    </xf>
    <xf numFmtId="0" fontId="11" fillId="0" borderId="0" xfId="4" applyFont="1" applyFill="1" applyBorder="1" applyAlignment="1">
      <alignment horizontal="justify" vertical="top" wrapText="1"/>
    </xf>
    <xf numFmtId="166" fontId="6" fillId="0" borderId="0" xfId="4" applyNumberFormat="1" applyFont="1" applyFill="1" applyBorder="1" applyAlignment="1">
      <alignment horizontal="right" vertical="center"/>
    </xf>
    <xf numFmtId="0" fontId="6" fillId="0" borderId="0" xfId="4" applyFont="1" applyFill="1" applyBorder="1"/>
    <xf numFmtId="0" fontId="10" fillId="2" borderId="0" xfId="4" applyFont="1" applyFill="1" applyBorder="1" applyAlignment="1">
      <alignment vertical="top" wrapText="1"/>
    </xf>
    <xf numFmtId="166" fontId="5" fillId="0" borderId="0" xfId="4" applyNumberFormat="1" applyFont="1" applyFill="1" applyBorder="1" applyAlignment="1">
      <alignment horizontal="right" vertical="center"/>
    </xf>
    <xf numFmtId="0" fontId="5" fillId="0" borderId="0" xfId="4" applyFont="1" applyFill="1" applyBorder="1"/>
    <xf numFmtId="0" fontId="31" fillId="2" borderId="0" xfId="4" applyFont="1" applyFill="1" applyBorder="1" applyAlignment="1">
      <alignment vertical="top" wrapText="1"/>
    </xf>
    <xf numFmtId="0" fontId="12" fillId="0" borderId="0" xfId="4" applyFont="1" applyFill="1" applyBorder="1"/>
    <xf numFmtId="0" fontId="36" fillId="0" borderId="0" xfId="0" applyFont="1" applyBorder="1" applyAlignment="1">
      <alignment horizontal="center" vertical="top"/>
    </xf>
    <xf numFmtId="0" fontId="10" fillId="2" borderId="0" xfId="4" applyFont="1" applyFill="1" applyBorder="1" applyAlignment="1">
      <alignment vertical="center" wrapText="1"/>
    </xf>
    <xf numFmtId="0" fontId="5" fillId="2" borderId="0" xfId="4" applyFont="1" applyFill="1" applyBorder="1" applyAlignment="1" applyProtection="1">
      <alignment vertical="top" wrapText="1"/>
      <protection locked="0"/>
    </xf>
    <xf numFmtId="0" fontId="5" fillId="2" borderId="0" xfId="0" applyNumberFormat="1" applyFont="1" applyFill="1" applyBorder="1" applyAlignment="1">
      <alignment horizontal="justify" vertical="center" wrapText="1"/>
    </xf>
    <xf numFmtId="0" fontId="9" fillId="2" borderId="0" xfId="0" applyNumberFormat="1" applyFont="1" applyFill="1" applyBorder="1" applyAlignment="1">
      <alignment horizontal="justify" vertical="center" wrapText="1"/>
    </xf>
    <xf numFmtId="0" fontId="36" fillId="0" borderId="0" xfId="23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0" xfId="0" applyNumberFormat="1" applyFont="1" applyFill="1" applyBorder="1" applyAlignment="1">
      <alignment horizontal="left" vertical="center" wrapText="1"/>
    </xf>
    <xf numFmtId="0" fontId="5" fillId="2" borderId="0" xfId="30" applyNumberFormat="1" applyFont="1" applyFill="1" applyBorder="1" applyAlignment="1">
      <alignment horizontal="justify" vertical="center" wrapText="1"/>
    </xf>
    <xf numFmtId="0" fontId="5" fillId="2" borderId="0" xfId="0" applyNumberFormat="1" applyFont="1" applyFill="1" applyBorder="1" applyAlignment="1">
      <alignment vertical="center" wrapText="1"/>
    </xf>
    <xf numFmtId="0" fontId="9" fillId="2" borderId="0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3" borderId="0" xfId="4" applyFont="1" applyFill="1" applyBorder="1"/>
    <xf numFmtId="0" fontId="32" fillId="2" borderId="0" xfId="5" applyFont="1" applyFill="1" applyBorder="1" applyAlignment="1">
      <alignment vertical="top" wrapText="1"/>
    </xf>
    <xf numFmtId="0" fontId="10" fillId="2" borderId="0" xfId="4" applyFont="1" applyFill="1" applyBorder="1" applyAlignment="1" applyProtection="1">
      <alignment vertical="top" wrapText="1"/>
      <protection locked="0"/>
    </xf>
    <xf numFmtId="0" fontId="6" fillId="0" borderId="0" xfId="2" applyFont="1" applyFill="1" applyBorder="1" applyAlignment="1">
      <alignment horizontal="center" vertical="top" wrapText="1"/>
    </xf>
    <xf numFmtId="0" fontId="11" fillId="0" borderId="0" xfId="2" applyFont="1" applyFill="1" applyBorder="1" applyAlignment="1">
      <alignment horizontal="justify" vertical="top" wrapText="1"/>
    </xf>
    <xf numFmtId="166" fontId="2" fillId="0" borderId="0" xfId="1" applyNumberFormat="1" applyFont="1" applyBorder="1"/>
    <xf numFmtId="0" fontId="2" fillId="0" borderId="0" xfId="1" applyFont="1" applyBorder="1"/>
    <xf numFmtId="0" fontId="5" fillId="0" borderId="0" xfId="2" applyFont="1" applyFill="1" applyBorder="1" applyAlignment="1">
      <alignment horizontal="justify"/>
    </xf>
    <xf numFmtId="166" fontId="6" fillId="0" borderId="0" xfId="2" applyNumberFormat="1" applyFont="1" applyFill="1" applyBorder="1"/>
    <xf numFmtId="166" fontId="6" fillId="0" borderId="0" xfId="3" applyNumberFormat="1" applyFont="1" applyFill="1" applyBorder="1" applyAlignment="1">
      <alignment vertical="center" wrapText="1"/>
    </xf>
    <xf numFmtId="166" fontId="5" fillId="0" borderId="0" xfId="3" applyNumberFormat="1" applyFont="1" applyFill="1" applyBorder="1" applyAlignment="1">
      <alignment vertical="center" wrapText="1"/>
    </xf>
    <xf numFmtId="166" fontId="10" fillId="2" borderId="0" xfId="3" applyNumberFormat="1" applyFont="1" applyFill="1" applyBorder="1" applyAlignment="1">
      <alignment vertical="center" wrapText="1"/>
    </xf>
    <xf numFmtId="166" fontId="11" fillId="0" borderId="0" xfId="3" applyNumberFormat="1" applyFont="1" applyFill="1" applyBorder="1" applyAlignment="1">
      <alignment vertical="center" wrapText="1"/>
    </xf>
    <xf numFmtId="166" fontId="10" fillId="0" borderId="0" xfId="3" applyNumberFormat="1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horizontal="right"/>
    </xf>
    <xf numFmtId="167" fontId="7" fillId="0" borderId="0" xfId="2" applyNumberFormat="1" applyFont="1" applyFill="1" applyAlignment="1">
      <alignment horizontal="right"/>
    </xf>
    <xf numFmtId="170" fontId="9" fillId="2" borderId="12" xfId="0" applyNumberFormat="1" applyFont="1" applyFill="1" applyBorder="1" applyAlignment="1">
      <alignment horizontal="right" vertical="center"/>
    </xf>
    <xf numFmtId="170" fontId="5" fillId="0" borderId="12" xfId="0" applyNumberFormat="1" applyFont="1" applyFill="1" applyBorder="1" applyAlignment="1">
      <alignment horizontal="right" vertical="center"/>
    </xf>
    <xf numFmtId="170" fontId="6" fillId="0" borderId="12" xfId="0" applyNumberFormat="1" applyFont="1" applyFill="1" applyBorder="1" applyAlignment="1">
      <alignment horizontal="right" vertical="center"/>
    </xf>
    <xf numFmtId="170" fontId="9" fillId="0" borderId="12" xfId="0" applyNumberFormat="1" applyFont="1" applyFill="1" applyBorder="1" applyAlignment="1">
      <alignment horizontal="right" vertical="center"/>
    </xf>
    <xf numFmtId="170" fontId="5" fillId="2" borderId="12" xfId="0" applyNumberFormat="1" applyFont="1" applyFill="1" applyBorder="1" applyAlignment="1">
      <alignment horizontal="right" vertical="center"/>
    </xf>
    <xf numFmtId="166" fontId="2" fillId="0" borderId="0" xfId="1" applyNumberFormat="1" applyFont="1" applyAlignment="1">
      <alignment horizontal="right"/>
    </xf>
    <xf numFmtId="0" fontId="2" fillId="0" borderId="0" xfId="1" applyAlignment="1"/>
    <xf numFmtId="0" fontId="2" fillId="0" borderId="0" xfId="1" applyAlignment="1">
      <alignment horizontal="right"/>
    </xf>
    <xf numFmtId="0" fontId="5" fillId="0" borderId="0" xfId="2" applyFont="1" applyFill="1" applyBorder="1" applyAlignment="1"/>
    <xf numFmtId="0" fontId="6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horizontal="right" vertical="center" wrapText="1"/>
    </xf>
    <xf numFmtId="166" fontId="6" fillId="0" borderId="0" xfId="4" applyNumberFormat="1" applyFont="1" applyFill="1" applyBorder="1" applyAlignment="1">
      <alignment vertical="center"/>
    </xf>
    <xf numFmtId="166" fontId="5" fillId="0" borderId="0" xfId="4" applyNumberFormat="1" applyFont="1" applyFill="1" applyBorder="1" applyAlignment="1">
      <alignment vertical="center"/>
    </xf>
    <xf numFmtId="170" fontId="9" fillId="2" borderId="0" xfId="0" applyNumberFormat="1" applyFont="1" applyFill="1" applyBorder="1" applyAlignment="1">
      <alignment vertical="center"/>
    </xf>
    <xf numFmtId="170" fontId="9" fillId="2" borderId="0" xfId="0" applyNumberFormat="1" applyFont="1" applyFill="1" applyBorder="1" applyAlignment="1">
      <alignment horizontal="right" vertical="center"/>
    </xf>
    <xf numFmtId="170" fontId="9" fillId="0" borderId="0" xfId="0" applyNumberFormat="1" applyFont="1" applyFill="1" applyBorder="1" applyAlignment="1">
      <alignment vertical="center"/>
    </xf>
    <xf numFmtId="170" fontId="9" fillId="0" borderId="0" xfId="0" applyNumberFormat="1" applyFont="1" applyFill="1" applyBorder="1" applyAlignment="1">
      <alignment horizontal="right" vertical="center"/>
    </xf>
    <xf numFmtId="170" fontId="5" fillId="2" borderId="0" xfId="0" applyNumberFormat="1" applyFont="1" applyFill="1" applyBorder="1" applyAlignment="1">
      <alignment vertical="center"/>
    </xf>
    <xf numFmtId="170" fontId="5" fillId="2" borderId="0" xfId="0" applyNumberFormat="1" applyFont="1" applyFill="1" applyBorder="1" applyAlignment="1">
      <alignment horizontal="right" vertical="center"/>
    </xf>
    <xf numFmtId="170" fontId="6" fillId="2" borderId="0" xfId="0" applyNumberFormat="1" applyFont="1" applyFill="1" applyBorder="1" applyAlignment="1">
      <alignment vertical="center"/>
    </xf>
    <xf numFmtId="170" fontId="6" fillId="2" borderId="0" xfId="0" applyNumberFormat="1" applyFont="1" applyFill="1" applyBorder="1" applyAlignment="1">
      <alignment horizontal="right" vertical="center"/>
    </xf>
    <xf numFmtId="49" fontId="37" fillId="0" borderId="0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left" wrapText="1"/>
    </xf>
    <xf numFmtId="170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Fill="1" applyBorder="1" applyAlignment="1">
      <alignment horizontal="right" vertical="center"/>
    </xf>
    <xf numFmtId="166" fontId="2" fillId="0" borderId="0" xfId="1" applyNumberFormat="1" applyFont="1" applyBorder="1" applyAlignment="1"/>
    <xf numFmtId="166" fontId="2" fillId="0" borderId="0" xfId="1" applyNumberFormat="1" applyFont="1" applyBorder="1" applyAlignment="1">
      <alignment horizontal="right"/>
    </xf>
    <xf numFmtId="0" fontId="6" fillId="0" borderId="0" xfId="2" applyFont="1" applyFill="1" applyAlignment="1">
      <alignment horizontal="center"/>
    </xf>
    <xf numFmtId="0" fontId="2" fillId="0" borderId="0" xfId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 vertical="center" wrapText="1"/>
    </xf>
    <xf numFmtId="0" fontId="33" fillId="0" borderId="0" xfId="4" applyFont="1" applyFill="1" applyBorder="1" applyAlignment="1">
      <alignment horizontal="right"/>
    </xf>
    <xf numFmtId="0" fontId="4" fillId="0" borderId="0" xfId="4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6" fillId="0" borderId="0" xfId="4" applyNumberFormat="1" applyFont="1" applyFill="1" applyBorder="1" applyAlignment="1">
      <alignment vertical="center"/>
    </xf>
    <xf numFmtId="167" fontId="6" fillId="0" borderId="0" xfId="4" applyNumberFormat="1" applyFont="1" applyFill="1" applyBorder="1" applyAlignment="1">
      <alignment horizontal="right" vertical="center"/>
    </xf>
  </cellXfs>
  <cellStyles count="43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2" xfId="4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_Взаимные Москв 9мес2006" xfId="5"/>
    <cellStyle name="Обычный_Измененные приложения 2006 года к 3 чт." xfId="30"/>
    <cellStyle name="Обычный_прил.финпом" xfId="1"/>
    <cellStyle name="Обычный_республиканский  2005 г" xfId="2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3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X239"/>
  <sheetViews>
    <sheetView view="pageBreakPreview" topLeftCell="A75" zoomScaleSheetLayoutView="100" workbookViewId="0">
      <selection activeCell="E77" sqref="E77"/>
    </sheetView>
  </sheetViews>
  <sheetFormatPr defaultRowHeight="15"/>
  <cols>
    <col min="1" max="1" width="21.5703125" style="3" customWidth="1"/>
    <col min="2" max="2" width="67.28515625" style="3" customWidth="1"/>
    <col min="3" max="3" width="18" style="6" customWidth="1"/>
    <col min="4" max="4" width="10.7109375" style="3" bestFit="1" customWidth="1"/>
    <col min="5" max="16384" width="9.140625" style="3"/>
  </cols>
  <sheetData>
    <row r="1" spans="1:24" ht="15.75">
      <c r="A1" s="1"/>
      <c r="B1" s="1"/>
      <c r="C1" s="2" t="s">
        <v>0</v>
      </c>
    </row>
    <row r="2" spans="1:24" ht="15.75">
      <c r="A2" s="1"/>
      <c r="B2" s="1"/>
      <c r="C2" s="2" t="s">
        <v>1</v>
      </c>
    </row>
    <row r="3" spans="1:24" ht="15.75">
      <c r="A3" s="1"/>
      <c r="B3" s="1"/>
      <c r="C3" s="2" t="s">
        <v>2</v>
      </c>
    </row>
    <row r="4" spans="1:24" ht="15.75">
      <c r="A4" s="1"/>
      <c r="B4" s="1"/>
      <c r="C4" s="2" t="s">
        <v>143</v>
      </c>
    </row>
    <row r="5" spans="1:24" ht="15.75">
      <c r="A5" s="1"/>
      <c r="B5" s="1"/>
      <c r="C5" s="2" t="s">
        <v>3</v>
      </c>
    </row>
    <row r="6" spans="1:24" ht="15.75" customHeight="1">
      <c r="A6" s="1"/>
      <c r="B6" s="152" t="s">
        <v>140</v>
      </c>
      <c r="C6" s="152"/>
    </row>
    <row r="7" spans="1:24">
      <c r="A7" s="4"/>
    </row>
    <row r="8" spans="1:24">
      <c r="A8" s="151" t="s">
        <v>96</v>
      </c>
      <c r="B8" s="151"/>
      <c r="C8" s="151"/>
    </row>
    <row r="9" spans="1:24">
      <c r="A9" s="151" t="s">
        <v>95</v>
      </c>
      <c r="B9" s="151"/>
      <c r="C9" s="151"/>
    </row>
    <row r="10" spans="1:24" ht="15.75" thickBot="1">
      <c r="A10" s="5"/>
      <c r="B10" s="5"/>
      <c r="C10" s="6" t="s">
        <v>4</v>
      </c>
    </row>
    <row r="11" spans="1:24" ht="29.25" thickBot="1">
      <c r="A11" s="7" t="s">
        <v>5</v>
      </c>
      <c r="B11" s="7" t="s">
        <v>6</v>
      </c>
      <c r="C11" s="121" t="s">
        <v>7</v>
      </c>
    </row>
    <row r="12" spans="1:24" ht="15.75" thickBot="1">
      <c r="A12" s="8">
        <v>1</v>
      </c>
      <c r="B12" s="9">
        <v>2</v>
      </c>
      <c r="C12" s="122">
        <v>3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4" s="12" customFormat="1" ht="14.25">
      <c r="A13" s="11"/>
      <c r="C13" s="123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</row>
    <row r="14" spans="1:24" s="12" customFormat="1" ht="14.25">
      <c r="A14" s="13" t="s">
        <v>8</v>
      </c>
      <c r="B14" s="14" t="s">
        <v>9</v>
      </c>
      <c r="C14" s="15">
        <f>C15+C16+C21+C25+C27+C28+C31+C34+C37+C39+C40</f>
        <v>42530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</row>
    <row r="15" spans="1:24" s="12" customFormat="1" ht="14.25">
      <c r="A15" s="13" t="s">
        <v>10</v>
      </c>
      <c r="B15" s="14" t="s">
        <v>11</v>
      </c>
      <c r="C15" s="15">
        <v>27466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</row>
    <row r="16" spans="1:24" s="12" customFormat="1" ht="32.25" customHeight="1">
      <c r="A16" s="13" t="s">
        <v>12</v>
      </c>
      <c r="B16" s="14" t="s">
        <v>13</v>
      </c>
      <c r="C16" s="15">
        <f>C18+C17+C19+C20</f>
        <v>9820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</row>
    <row r="17" spans="1:24" s="12" customFormat="1" ht="62.25" customHeight="1">
      <c r="A17" s="16" t="s">
        <v>14</v>
      </c>
      <c r="B17" s="17" t="s">
        <v>15</v>
      </c>
      <c r="C17" s="15">
        <v>3899</v>
      </c>
      <c r="D17" s="18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2" customFormat="1" ht="75.75" customHeight="1">
      <c r="A18" s="16" t="s">
        <v>16</v>
      </c>
      <c r="B18" s="65" t="s">
        <v>17</v>
      </c>
      <c r="C18" s="19">
        <v>39</v>
      </c>
      <c r="D18" s="18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2" customFormat="1" ht="60">
      <c r="A19" s="16" t="s">
        <v>18</v>
      </c>
      <c r="B19" s="65" t="s">
        <v>19</v>
      </c>
      <c r="C19" s="19">
        <v>5882</v>
      </c>
      <c r="D19" s="18">
        <v>59.9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2" customFormat="1" ht="60">
      <c r="A20" s="16" t="s">
        <v>20</v>
      </c>
      <c r="B20" s="17" t="s">
        <v>21</v>
      </c>
      <c r="C20" s="1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 s="12" customFormat="1" ht="14.25">
      <c r="A21" s="13" t="s">
        <v>22</v>
      </c>
      <c r="B21" s="14" t="s">
        <v>23</v>
      </c>
      <c r="C21" s="15">
        <f>C22+C23+C24</f>
        <v>1569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2" customFormat="1">
      <c r="A22" s="16" t="s">
        <v>24</v>
      </c>
      <c r="B22" s="17" t="s">
        <v>25</v>
      </c>
      <c r="C22" s="19">
        <v>618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4" s="12" customFormat="1">
      <c r="A23" s="16" t="s">
        <v>26</v>
      </c>
      <c r="B23" s="17" t="s">
        <v>27</v>
      </c>
      <c r="C23" s="19">
        <v>112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s="12" customFormat="1" ht="30">
      <c r="A24" s="16" t="s">
        <v>28</v>
      </c>
      <c r="B24" s="17" t="s">
        <v>29</v>
      </c>
      <c r="C24" s="19">
        <v>839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4" s="12" customFormat="1" ht="14.25">
      <c r="A25" s="13" t="s">
        <v>30</v>
      </c>
      <c r="B25" s="14" t="s">
        <v>31</v>
      </c>
      <c r="C25" s="15">
        <f>C26</f>
        <v>1153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4" s="12" customFormat="1">
      <c r="A26" s="16" t="s">
        <v>32</v>
      </c>
      <c r="B26" s="17" t="s">
        <v>33</v>
      </c>
      <c r="C26" s="15">
        <v>1153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24" s="12" customFormat="1" ht="14.25">
      <c r="A27" s="13" t="s">
        <v>40</v>
      </c>
      <c r="B27" s="21" t="s">
        <v>41</v>
      </c>
      <c r="C27" s="15">
        <v>510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24" s="12" customFormat="1" ht="42.75">
      <c r="A28" s="13" t="s">
        <v>42</v>
      </c>
      <c r="B28" s="21" t="s">
        <v>43</v>
      </c>
      <c r="C28" s="15">
        <f>C29+C30</f>
        <v>700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24" s="12" customFormat="1" ht="60">
      <c r="A29" s="26" t="s">
        <v>44</v>
      </c>
      <c r="B29" s="20" t="s">
        <v>45</v>
      </c>
      <c r="C29" s="22">
        <v>160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24" s="12" customFormat="1" ht="75">
      <c r="A30" s="66">
        <v>1.11090450500001E+16</v>
      </c>
      <c r="B30" s="23" t="s">
        <v>46</v>
      </c>
      <c r="C30" s="24">
        <v>540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24" s="12" customFormat="1" ht="28.5">
      <c r="A31" s="13" t="s">
        <v>47</v>
      </c>
      <c r="B31" s="21" t="s">
        <v>48</v>
      </c>
      <c r="C31" s="24">
        <f>C32+C33</f>
        <v>298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24" s="12" customFormat="1" ht="30">
      <c r="A32" s="16" t="s">
        <v>49</v>
      </c>
      <c r="B32" s="20" t="s">
        <v>50</v>
      </c>
      <c r="C32" s="24">
        <v>298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1:14" s="12" customFormat="1">
      <c r="A33" s="16" t="s">
        <v>51</v>
      </c>
      <c r="B33" s="20" t="s">
        <v>52</v>
      </c>
      <c r="C33" s="24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1:14" s="12" customFormat="1" ht="28.5">
      <c r="A34" s="13" t="s">
        <v>53</v>
      </c>
      <c r="B34" s="21" t="s">
        <v>54</v>
      </c>
      <c r="C34" s="24">
        <f>C35+C36</f>
        <v>0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1:14" s="12" customFormat="1" ht="30">
      <c r="A35" s="16" t="s">
        <v>55</v>
      </c>
      <c r="B35" s="20" t="s">
        <v>56</v>
      </c>
      <c r="C35" s="25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4" s="12" customFormat="1" ht="30">
      <c r="A36" s="16" t="s">
        <v>57</v>
      </c>
      <c r="B36" s="20" t="s">
        <v>58</v>
      </c>
      <c r="C36" s="24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4" s="12" customFormat="1" ht="28.5">
      <c r="A37" s="13" t="s">
        <v>59</v>
      </c>
      <c r="B37" s="21" t="s">
        <v>60</v>
      </c>
      <c r="C37" s="24">
        <f>C38</f>
        <v>135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1:14" s="12" customFormat="1" ht="30">
      <c r="A38" s="67" t="s">
        <v>124</v>
      </c>
      <c r="B38" s="20" t="s">
        <v>61</v>
      </c>
      <c r="C38" s="25">
        <v>135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1:14" s="12" customFormat="1" ht="14.25">
      <c r="A39" s="13" t="s">
        <v>62</v>
      </c>
      <c r="B39" s="21" t="s">
        <v>63</v>
      </c>
      <c r="C39" s="24">
        <v>879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1:14" s="12" customFormat="1" ht="14.25">
      <c r="A40" s="13" t="s">
        <v>64</v>
      </c>
      <c r="B40" s="27" t="s">
        <v>65</v>
      </c>
      <c r="C40" s="24">
        <f>C41</f>
        <v>0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1:14" s="12" customFormat="1">
      <c r="A41" s="67" t="s">
        <v>66</v>
      </c>
      <c r="B41" s="28" t="s">
        <v>67</v>
      </c>
      <c r="C41" s="24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s="31" customFormat="1" ht="27.75" customHeight="1">
      <c r="A42" s="13" t="s">
        <v>68</v>
      </c>
      <c r="B42" s="29" t="s">
        <v>69</v>
      </c>
      <c r="C42" s="30">
        <f>C43</f>
        <v>433279.2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4" s="35" customFormat="1" ht="30">
      <c r="A43" s="32" t="s">
        <v>70</v>
      </c>
      <c r="B43" s="33" t="s">
        <v>71</v>
      </c>
      <c r="C43" s="34">
        <f>C44+C47+C59+C75</f>
        <v>433279.2</v>
      </c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14" s="36" customFormat="1" ht="28.5" customHeight="1">
      <c r="A44" s="39" t="s">
        <v>72</v>
      </c>
      <c r="B44" s="40" t="s">
        <v>73</v>
      </c>
      <c r="C44" s="30">
        <f>C45+C46</f>
        <v>127112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1:14" s="35" customFormat="1" ht="45">
      <c r="A45" s="67" t="s">
        <v>74</v>
      </c>
      <c r="B45" s="37" t="s">
        <v>137</v>
      </c>
      <c r="C45" s="34">
        <v>116195.7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1:14" s="35" customFormat="1" ht="30">
      <c r="A46" s="67" t="s">
        <v>76</v>
      </c>
      <c r="B46" s="37" t="s">
        <v>77</v>
      </c>
      <c r="C46" s="34">
        <v>10916.3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14" s="36" customFormat="1" ht="38.25" customHeight="1">
      <c r="A47" s="43" t="s">
        <v>78</v>
      </c>
      <c r="B47" s="44" t="s">
        <v>79</v>
      </c>
      <c r="C47" s="45">
        <f>C50+C51+C52+C53+C54+C55+C56+C57+C58</f>
        <v>26234.5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1:14" s="36" customFormat="1" ht="60.75" hidden="1" customHeight="1">
      <c r="A48" s="41" t="s">
        <v>80</v>
      </c>
      <c r="B48" s="42" t="s">
        <v>81</v>
      </c>
      <c r="C48" s="46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1:14" s="36" customFormat="1" ht="106.5" hidden="1" customHeight="1">
      <c r="A49" s="41" t="s">
        <v>82</v>
      </c>
      <c r="B49" s="42" t="s">
        <v>83</v>
      </c>
      <c r="C49" s="46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1:14" s="36" customFormat="1" ht="75" hidden="1">
      <c r="A50" s="47"/>
      <c r="B50" s="52" t="s">
        <v>97</v>
      </c>
      <c r="C50" s="46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1:14" s="36" customFormat="1" ht="38.25" hidden="1">
      <c r="A51" s="41"/>
      <c r="B51" s="51" t="s">
        <v>98</v>
      </c>
      <c r="C51" s="46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1:14" s="36" customFormat="1" ht="25.5" hidden="1">
      <c r="A52" s="41"/>
      <c r="B52" s="51" t="s">
        <v>99</v>
      </c>
      <c r="C52" s="46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spans="1:14" s="36" customFormat="1" ht="45.75" customHeight="1">
      <c r="A53" s="68" t="s">
        <v>125</v>
      </c>
      <c r="B53" s="51" t="s">
        <v>100</v>
      </c>
      <c r="C53" s="46">
        <v>1894.7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1:14" s="36" customFormat="1" ht="31.5" customHeight="1">
      <c r="A54" s="69" t="s">
        <v>133</v>
      </c>
      <c r="B54" s="53" t="s">
        <v>101</v>
      </c>
      <c r="C54" s="46">
        <v>2.1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1:14" s="36" customFormat="1">
      <c r="A55" s="68" t="s">
        <v>126</v>
      </c>
      <c r="B55" s="51" t="s">
        <v>102</v>
      </c>
      <c r="C55" s="46">
        <v>1550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1:14" s="36" customFormat="1" ht="25.5">
      <c r="A56" s="41"/>
      <c r="B56" s="54" t="s">
        <v>103</v>
      </c>
      <c r="C56" s="46">
        <v>1980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4" s="36" customFormat="1" ht="25.5">
      <c r="A57" s="68" t="s">
        <v>127</v>
      </c>
      <c r="B57" s="53" t="s">
        <v>104</v>
      </c>
      <c r="C57" s="46">
        <v>3371.3</v>
      </c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1:14" s="36" customFormat="1" ht="22.5" customHeight="1">
      <c r="A58" s="41" t="s">
        <v>84</v>
      </c>
      <c r="B58" s="42" t="s">
        <v>85</v>
      </c>
      <c r="C58" s="46">
        <f>14200.2+895+2341.2</f>
        <v>17436.400000000001</v>
      </c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spans="1:14" s="36" customFormat="1" ht="24.75" customHeight="1">
      <c r="A59" s="43" t="s">
        <v>86</v>
      </c>
      <c r="B59" s="44" t="s">
        <v>87</v>
      </c>
      <c r="C59" s="45">
        <f>C63+C64+C65+C66+C70+C71++C72+C73+C74</f>
        <v>278147.90000000002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1:14" s="35" customFormat="1" ht="15" hidden="1" customHeight="1">
      <c r="A60" s="47"/>
      <c r="B60" s="56" t="s">
        <v>105</v>
      </c>
      <c r="C60" s="124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1:14" s="35" customFormat="1" hidden="1">
      <c r="A61" s="47"/>
      <c r="B61" s="56" t="s">
        <v>106</v>
      </c>
      <c r="C61" s="124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s="35" customFormat="1" hidden="1">
      <c r="A62" s="47"/>
      <c r="B62" s="56" t="s">
        <v>107</v>
      </c>
      <c r="C62" s="124"/>
    </row>
    <row r="63" spans="1:14" s="35" customFormat="1" ht="45">
      <c r="A63" s="32" t="s">
        <v>130</v>
      </c>
      <c r="B63" s="57" t="s">
        <v>108</v>
      </c>
      <c r="C63" s="125">
        <v>18.600000000000001</v>
      </c>
    </row>
    <row r="64" spans="1:14" s="35" customFormat="1" ht="47.25" customHeight="1">
      <c r="A64" s="32" t="s">
        <v>128</v>
      </c>
      <c r="B64" s="52" t="s">
        <v>109</v>
      </c>
      <c r="C64" s="125">
        <v>11.2</v>
      </c>
    </row>
    <row r="65" spans="1:14" s="35" customFormat="1" ht="31.5" customHeight="1">
      <c r="A65" s="32" t="s">
        <v>131</v>
      </c>
      <c r="B65" s="52" t="s">
        <v>110</v>
      </c>
      <c r="C65" s="125">
        <v>4839</v>
      </c>
    </row>
    <row r="66" spans="1:14" s="35" customFormat="1" ht="31.5" customHeight="1">
      <c r="A66" s="32" t="s">
        <v>129</v>
      </c>
      <c r="B66" s="59" t="s">
        <v>111</v>
      </c>
      <c r="C66" s="126">
        <f>C68+C69</f>
        <v>351.70000000000005</v>
      </c>
    </row>
    <row r="67" spans="1:14" s="35" customFormat="1" ht="17.25" customHeight="1">
      <c r="A67" s="47"/>
      <c r="B67" s="58" t="s">
        <v>105</v>
      </c>
      <c r="C67" s="127"/>
    </row>
    <row r="68" spans="1:14" s="35" customFormat="1" ht="14.25" customHeight="1">
      <c r="A68" s="47"/>
      <c r="B68" s="58" t="s">
        <v>106</v>
      </c>
      <c r="C68" s="127">
        <v>251.3</v>
      </c>
    </row>
    <row r="69" spans="1:14" s="35" customFormat="1" ht="14.25" customHeight="1">
      <c r="A69" s="47"/>
      <c r="B69" s="58" t="s">
        <v>112</v>
      </c>
      <c r="C69" s="127">
        <v>100.4</v>
      </c>
    </row>
    <row r="70" spans="1:14" s="35" customFormat="1" ht="75.75" customHeight="1">
      <c r="A70" s="67" t="s">
        <v>135</v>
      </c>
      <c r="B70" s="52" t="s">
        <v>113</v>
      </c>
      <c r="C70" s="125">
        <v>3345.5</v>
      </c>
    </row>
    <row r="71" spans="1:14" s="35" customFormat="1" ht="111" customHeight="1">
      <c r="A71" s="32" t="s">
        <v>132</v>
      </c>
      <c r="B71" s="52" t="s">
        <v>114</v>
      </c>
      <c r="C71" s="128">
        <v>21424.9</v>
      </c>
    </row>
    <row r="72" spans="1:14" s="35" customFormat="1" ht="31.5" customHeight="1">
      <c r="A72" s="67" t="s">
        <v>136</v>
      </c>
      <c r="B72" s="52" t="s">
        <v>115</v>
      </c>
      <c r="C72" s="128">
        <v>12600</v>
      </c>
    </row>
    <row r="73" spans="1:14" s="35" customFormat="1" ht="65.25" customHeight="1">
      <c r="A73" s="69" t="s">
        <v>134</v>
      </c>
      <c r="B73" s="60" t="s">
        <v>116</v>
      </c>
      <c r="C73" s="128">
        <v>26850.6</v>
      </c>
    </row>
    <row r="74" spans="1:14" s="35" customFormat="1" ht="30.75" customHeight="1">
      <c r="A74" s="71" t="s">
        <v>139</v>
      </c>
      <c r="B74" s="70" t="s">
        <v>138</v>
      </c>
      <c r="C74" s="128">
        <f>148.9+1939+1123.7+94.6+635.2+570.8+56.7+1056.2+4342.5+4797.3+2357.5+2+191582</f>
        <v>208706.4</v>
      </c>
    </row>
    <row r="75" spans="1:14" s="36" customFormat="1" ht="25.5" customHeight="1">
      <c r="A75" s="43" t="s">
        <v>88</v>
      </c>
      <c r="B75" s="55" t="s">
        <v>89</v>
      </c>
      <c r="C75" s="45">
        <f>C76</f>
        <v>1784.8</v>
      </c>
    </row>
    <row r="76" spans="1:14" s="36" customFormat="1" ht="60">
      <c r="A76" s="41" t="s">
        <v>90</v>
      </c>
      <c r="B76" s="48" t="s">
        <v>91</v>
      </c>
      <c r="C76" s="46">
        <f>1746.5+38.3</f>
        <v>1784.8</v>
      </c>
    </row>
    <row r="77" spans="1:14" s="5" customFormat="1" ht="24" customHeight="1">
      <c r="A77" s="49"/>
      <c r="B77" s="50" t="s">
        <v>92</v>
      </c>
      <c r="C77" s="45">
        <f>C14+C42</f>
        <v>475809.2</v>
      </c>
    </row>
    <row r="78" spans="1:14" s="63" customFormat="1" ht="12.75">
      <c r="A78" s="61" t="s">
        <v>93</v>
      </c>
      <c r="B78" s="61"/>
      <c r="C78" s="129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</row>
    <row r="79" spans="1:14" s="63" customFormat="1" ht="12.75">
      <c r="A79" s="61" t="s">
        <v>94</v>
      </c>
      <c r="B79" s="64"/>
      <c r="C79" s="129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</row>
    <row r="80" spans="1:14">
      <c r="B80" s="38"/>
    </row>
    <row r="81" spans="2:2">
      <c r="B81" s="38"/>
    </row>
    <row r="82" spans="2:2">
      <c r="B82" s="38"/>
    </row>
    <row r="83" spans="2:2">
      <c r="B83" s="38"/>
    </row>
    <row r="84" spans="2:2">
      <c r="B84" s="38"/>
    </row>
    <row r="85" spans="2:2">
      <c r="B85" s="38"/>
    </row>
    <row r="86" spans="2:2">
      <c r="B86" s="38"/>
    </row>
    <row r="87" spans="2:2">
      <c r="B87" s="38"/>
    </row>
    <row r="88" spans="2:2">
      <c r="B88" s="38"/>
    </row>
    <row r="89" spans="2:2">
      <c r="B89" s="38"/>
    </row>
    <row r="90" spans="2:2">
      <c r="B90" s="38"/>
    </row>
    <row r="91" spans="2:2">
      <c r="B91" s="38"/>
    </row>
    <row r="92" spans="2:2">
      <c r="B92" s="38"/>
    </row>
    <row r="93" spans="2:2">
      <c r="B93" s="38"/>
    </row>
    <row r="94" spans="2:2">
      <c r="B94" s="38"/>
    </row>
    <row r="95" spans="2:2">
      <c r="B95" s="38"/>
    </row>
    <row r="96" spans="2:2">
      <c r="B96" s="38"/>
    </row>
    <row r="97" spans="2:2">
      <c r="B97" s="38"/>
    </row>
    <row r="98" spans="2:2">
      <c r="B98" s="38"/>
    </row>
    <row r="99" spans="2:2">
      <c r="B99" s="38"/>
    </row>
    <row r="100" spans="2:2">
      <c r="B100" s="38"/>
    </row>
    <row r="101" spans="2:2">
      <c r="B101" s="38"/>
    </row>
    <row r="102" spans="2:2">
      <c r="B102" s="38"/>
    </row>
    <row r="103" spans="2:2">
      <c r="B103" s="38"/>
    </row>
    <row r="104" spans="2:2">
      <c r="B104" s="38"/>
    </row>
    <row r="105" spans="2:2">
      <c r="B105" s="38"/>
    </row>
    <row r="106" spans="2:2">
      <c r="B106" s="38"/>
    </row>
    <row r="107" spans="2:2">
      <c r="B107" s="38"/>
    </row>
    <row r="108" spans="2:2">
      <c r="B108" s="38"/>
    </row>
    <row r="109" spans="2:2">
      <c r="B109" s="38"/>
    </row>
    <row r="110" spans="2:2">
      <c r="B110" s="38"/>
    </row>
    <row r="111" spans="2:2">
      <c r="B111" s="38"/>
    </row>
    <row r="112" spans="2:2">
      <c r="B112" s="38"/>
    </row>
    <row r="113" spans="2:2">
      <c r="B113" s="38"/>
    </row>
    <row r="114" spans="2:2">
      <c r="B114" s="38"/>
    </row>
    <row r="115" spans="2:2">
      <c r="B115" s="38"/>
    </row>
    <row r="116" spans="2:2">
      <c r="B116" s="38"/>
    </row>
    <row r="117" spans="2:2">
      <c r="B117" s="38"/>
    </row>
    <row r="118" spans="2:2">
      <c r="B118" s="38"/>
    </row>
    <row r="119" spans="2:2">
      <c r="B119" s="38"/>
    </row>
    <row r="120" spans="2:2">
      <c r="B120" s="38"/>
    </row>
    <row r="121" spans="2:2">
      <c r="B121" s="38"/>
    </row>
    <row r="122" spans="2:2">
      <c r="B122" s="38"/>
    </row>
    <row r="123" spans="2:2">
      <c r="B123" s="38"/>
    </row>
    <row r="124" spans="2:2">
      <c r="B124" s="38"/>
    </row>
    <row r="125" spans="2:2">
      <c r="B125" s="38"/>
    </row>
    <row r="126" spans="2:2">
      <c r="B126" s="38"/>
    </row>
    <row r="127" spans="2:2">
      <c r="B127" s="38"/>
    </row>
    <row r="128" spans="2:2">
      <c r="B128" s="38"/>
    </row>
    <row r="129" spans="2:2">
      <c r="B129" s="38"/>
    </row>
    <row r="130" spans="2:2">
      <c r="B130" s="38"/>
    </row>
    <row r="131" spans="2:2">
      <c r="B131" s="38"/>
    </row>
    <row r="132" spans="2:2">
      <c r="B132" s="38"/>
    </row>
    <row r="133" spans="2:2">
      <c r="B133" s="38"/>
    </row>
    <row r="134" spans="2:2">
      <c r="B134" s="38"/>
    </row>
    <row r="135" spans="2:2">
      <c r="B135" s="38"/>
    </row>
    <row r="136" spans="2:2">
      <c r="B136" s="38"/>
    </row>
    <row r="137" spans="2:2">
      <c r="B137" s="38"/>
    </row>
    <row r="138" spans="2:2">
      <c r="B138" s="38"/>
    </row>
    <row r="139" spans="2:2">
      <c r="B139" s="38"/>
    </row>
    <row r="140" spans="2:2">
      <c r="B140" s="38"/>
    </row>
    <row r="141" spans="2:2">
      <c r="B141" s="38"/>
    </row>
    <row r="142" spans="2:2">
      <c r="B142" s="38"/>
    </row>
    <row r="143" spans="2:2">
      <c r="B143" s="38"/>
    </row>
    <row r="144" spans="2:2">
      <c r="B144" s="38"/>
    </row>
    <row r="145" spans="2:2">
      <c r="B145" s="38"/>
    </row>
    <row r="146" spans="2:2">
      <c r="B146" s="38"/>
    </row>
    <row r="147" spans="2:2">
      <c r="B147" s="38"/>
    </row>
    <row r="148" spans="2:2">
      <c r="B148" s="38"/>
    </row>
    <row r="149" spans="2:2">
      <c r="B149" s="38"/>
    </row>
    <row r="150" spans="2:2">
      <c r="B150" s="38"/>
    </row>
    <row r="151" spans="2:2">
      <c r="B151" s="38"/>
    </row>
    <row r="152" spans="2:2">
      <c r="B152" s="38"/>
    </row>
    <row r="153" spans="2:2">
      <c r="B153" s="38"/>
    </row>
    <row r="154" spans="2:2">
      <c r="B154" s="38"/>
    </row>
    <row r="155" spans="2:2">
      <c r="B155" s="38"/>
    </row>
    <row r="156" spans="2:2">
      <c r="B156" s="38"/>
    </row>
    <row r="157" spans="2:2">
      <c r="B157" s="38"/>
    </row>
    <row r="158" spans="2:2">
      <c r="B158" s="38"/>
    </row>
    <row r="159" spans="2:2">
      <c r="B159" s="38"/>
    </row>
    <row r="160" spans="2:2">
      <c r="B160" s="38"/>
    </row>
    <row r="161" spans="2:2">
      <c r="B161" s="38"/>
    </row>
    <row r="162" spans="2:2">
      <c r="B162" s="38"/>
    </row>
    <row r="163" spans="2:2">
      <c r="B163" s="38"/>
    </row>
    <row r="164" spans="2:2">
      <c r="B164" s="38"/>
    </row>
    <row r="165" spans="2:2">
      <c r="B165" s="38"/>
    </row>
    <row r="166" spans="2:2">
      <c r="B166" s="38"/>
    </row>
    <row r="167" spans="2:2">
      <c r="B167" s="38"/>
    </row>
    <row r="168" spans="2:2">
      <c r="B168" s="38"/>
    </row>
    <row r="169" spans="2:2">
      <c r="B169" s="38"/>
    </row>
    <row r="170" spans="2:2">
      <c r="B170" s="38"/>
    </row>
    <row r="171" spans="2:2">
      <c r="B171" s="38"/>
    </row>
    <row r="172" spans="2:2">
      <c r="B172" s="38"/>
    </row>
    <row r="173" spans="2:2">
      <c r="B173" s="38"/>
    </row>
    <row r="174" spans="2:2">
      <c r="B174" s="38"/>
    </row>
    <row r="175" spans="2:2">
      <c r="B175" s="38"/>
    </row>
    <row r="176" spans="2:2">
      <c r="B176" s="38"/>
    </row>
    <row r="177" spans="2:2">
      <c r="B177" s="38"/>
    </row>
    <row r="178" spans="2:2">
      <c r="B178" s="38"/>
    </row>
    <row r="179" spans="2:2">
      <c r="B179" s="38"/>
    </row>
    <row r="180" spans="2:2">
      <c r="B180" s="38"/>
    </row>
    <row r="181" spans="2:2">
      <c r="B181" s="38"/>
    </row>
    <row r="182" spans="2:2">
      <c r="B182" s="38"/>
    </row>
    <row r="183" spans="2:2">
      <c r="B183" s="38"/>
    </row>
    <row r="184" spans="2:2">
      <c r="B184" s="38"/>
    </row>
    <row r="185" spans="2:2">
      <c r="B185" s="38"/>
    </row>
    <row r="186" spans="2:2">
      <c r="B186" s="38"/>
    </row>
    <row r="187" spans="2:2">
      <c r="B187" s="38"/>
    </row>
    <row r="188" spans="2:2">
      <c r="B188" s="38"/>
    </row>
    <row r="189" spans="2:2">
      <c r="B189" s="38"/>
    </row>
    <row r="190" spans="2:2">
      <c r="B190" s="38"/>
    </row>
    <row r="191" spans="2:2">
      <c r="B191" s="38"/>
    </row>
    <row r="192" spans="2:2">
      <c r="B192" s="38"/>
    </row>
    <row r="193" spans="2:2">
      <c r="B193" s="38"/>
    </row>
    <row r="194" spans="2:2">
      <c r="B194" s="38"/>
    </row>
    <row r="195" spans="2:2">
      <c r="B195" s="38"/>
    </row>
    <row r="196" spans="2:2">
      <c r="B196" s="38"/>
    </row>
    <row r="197" spans="2:2">
      <c r="B197" s="38"/>
    </row>
    <row r="198" spans="2:2">
      <c r="B198" s="38"/>
    </row>
    <row r="199" spans="2:2">
      <c r="B199" s="38"/>
    </row>
    <row r="200" spans="2:2">
      <c r="B200" s="38"/>
    </row>
    <row r="201" spans="2:2">
      <c r="B201" s="38"/>
    </row>
    <row r="202" spans="2:2">
      <c r="B202" s="38"/>
    </row>
    <row r="203" spans="2:2">
      <c r="B203" s="38"/>
    </row>
    <row r="204" spans="2:2">
      <c r="B204" s="38"/>
    </row>
    <row r="205" spans="2:2">
      <c r="B205" s="38"/>
    </row>
    <row r="206" spans="2:2">
      <c r="B206" s="38"/>
    </row>
    <row r="207" spans="2:2">
      <c r="B207" s="38"/>
    </row>
    <row r="208" spans="2:2">
      <c r="B208" s="38"/>
    </row>
    <row r="209" spans="2:2">
      <c r="B209" s="38"/>
    </row>
    <row r="210" spans="2:2">
      <c r="B210" s="38"/>
    </row>
    <row r="211" spans="2:2">
      <c r="B211" s="38"/>
    </row>
    <row r="212" spans="2:2">
      <c r="B212" s="38"/>
    </row>
    <row r="213" spans="2:2">
      <c r="B213" s="38"/>
    </row>
    <row r="214" spans="2:2">
      <c r="B214" s="38"/>
    </row>
    <row r="215" spans="2:2">
      <c r="B215" s="38"/>
    </row>
    <row r="216" spans="2:2">
      <c r="B216" s="38"/>
    </row>
    <row r="217" spans="2:2">
      <c r="B217" s="38"/>
    </row>
    <row r="218" spans="2:2">
      <c r="B218" s="38"/>
    </row>
    <row r="219" spans="2:2">
      <c r="B219" s="38"/>
    </row>
    <row r="220" spans="2:2">
      <c r="B220" s="38"/>
    </row>
    <row r="221" spans="2:2">
      <c r="B221" s="38"/>
    </row>
    <row r="222" spans="2:2">
      <c r="B222" s="38"/>
    </row>
    <row r="223" spans="2:2">
      <c r="B223" s="38"/>
    </row>
    <row r="224" spans="2:2">
      <c r="B224" s="38"/>
    </row>
    <row r="225" spans="2:2">
      <c r="B225" s="38"/>
    </row>
    <row r="226" spans="2:2">
      <c r="B226" s="38"/>
    </row>
    <row r="227" spans="2:2">
      <c r="B227" s="38"/>
    </row>
    <row r="228" spans="2:2">
      <c r="B228" s="38"/>
    </row>
    <row r="229" spans="2:2">
      <c r="B229" s="38"/>
    </row>
    <row r="230" spans="2:2">
      <c r="B230" s="38"/>
    </row>
    <row r="231" spans="2:2">
      <c r="B231" s="38"/>
    </row>
    <row r="232" spans="2:2">
      <c r="B232" s="38"/>
    </row>
    <row r="233" spans="2:2">
      <c r="B233" s="38"/>
    </row>
    <row r="234" spans="2:2">
      <c r="B234" s="38"/>
    </row>
    <row r="235" spans="2:2">
      <c r="B235" s="38"/>
    </row>
    <row r="236" spans="2:2">
      <c r="B236" s="38"/>
    </row>
    <row r="237" spans="2:2">
      <c r="B237" s="38"/>
    </row>
    <row r="238" spans="2:2">
      <c r="B238" s="38"/>
    </row>
    <row r="239" spans="2:2">
      <c r="B239" s="38"/>
    </row>
  </sheetData>
  <mergeCells count="3">
    <mergeCell ref="A8:C8"/>
    <mergeCell ref="A9:C9"/>
    <mergeCell ref="B6:C6"/>
  </mergeCells>
  <pageMargins left="0.51181102362204722" right="0.15748031496062992" top="0.43307086614173229" bottom="0.47244094488188981" header="0.15748031496062992" footer="0.15748031496062992"/>
  <pageSetup paperSize="9" scale="91" fitToHeight="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Y239"/>
  <sheetViews>
    <sheetView tabSelected="1" view="pageBreakPreview" topLeftCell="A74" zoomScale="90" zoomScaleSheetLayoutView="90" workbookViewId="0">
      <selection activeCell="D79" sqref="D79"/>
    </sheetView>
  </sheetViews>
  <sheetFormatPr defaultRowHeight="15"/>
  <cols>
    <col min="1" max="1" width="21.5703125" style="74" customWidth="1"/>
    <col min="2" max="2" width="65" style="74" customWidth="1"/>
    <col min="3" max="3" width="13.140625" style="132" customWidth="1"/>
    <col min="4" max="4" width="14.7109375" style="77" customWidth="1"/>
    <col min="5" max="5" width="10.7109375" style="74" bestFit="1" customWidth="1"/>
    <col min="6" max="6" width="11.85546875" style="74" customWidth="1"/>
    <col min="7" max="16384" width="9.140625" style="74"/>
  </cols>
  <sheetData>
    <row r="1" spans="1:25" ht="15.75">
      <c r="A1" s="72"/>
      <c r="B1" s="155" t="s">
        <v>120</v>
      </c>
      <c r="C1" s="155"/>
      <c r="D1" s="155"/>
      <c r="E1" s="73"/>
    </row>
    <row r="2" spans="1:25" ht="15.75">
      <c r="A2" s="72"/>
      <c r="B2" s="156" t="s">
        <v>121</v>
      </c>
      <c r="C2" s="156"/>
      <c r="D2" s="156"/>
      <c r="F2" s="73"/>
    </row>
    <row r="3" spans="1:25" ht="15.75">
      <c r="A3" s="72"/>
      <c r="B3" s="157" t="s">
        <v>2</v>
      </c>
      <c r="C3" s="157"/>
      <c r="D3" s="157"/>
      <c r="F3" s="73"/>
    </row>
    <row r="4" spans="1:25" ht="15.75">
      <c r="B4" s="156" t="s">
        <v>141</v>
      </c>
      <c r="C4" s="156"/>
      <c r="D4" s="156"/>
      <c r="E4" s="75"/>
      <c r="F4" s="73"/>
    </row>
    <row r="5" spans="1:25" ht="15.75">
      <c r="B5" s="156" t="s">
        <v>3</v>
      </c>
      <c r="C5" s="156"/>
      <c r="D5" s="156"/>
      <c r="E5" s="75"/>
      <c r="F5" s="73"/>
    </row>
    <row r="6" spans="1:25" s="3" customFormat="1" ht="15.75" customHeight="1">
      <c r="A6" s="1"/>
      <c r="B6" s="152" t="s">
        <v>142</v>
      </c>
      <c r="C6" s="152"/>
      <c r="D6" s="152"/>
    </row>
    <row r="7" spans="1:25" s="3" customFormat="1" ht="15.75" customHeight="1">
      <c r="A7" s="1"/>
      <c r="B7" s="131"/>
      <c r="C7" s="130"/>
      <c r="D7" s="131"/>
    </row>
    <row r="8" spans="1:25">
      <c r="A8" s="153" t="s">
        <v>123</v>
      </c>
      <c r="B8" s="153"/>
      <c r="C8" s="153"/>
      <c r="D8" s="153"/>
    </row>
    <row r="9" spans="1:25">
      <c r="A9" s="153" t="s">
        <v>122</v>
      </c>
      <c r="B9" s="153"/>
      <c r="C9" s="153"/>
      <c r="D9" s="153"/>
    </row>
    <row r="10" spans="1:25">
      <c r="A10" s="76"/>
      <c r="B10" s="76"/>
      <c r="D10" s="77" t="s">
        <v>4</v>
      </c>
    </row>
    <row r="11" spans="1:25" ht="29.25" customHeight="1">
      <c r="A11" s="154" t="s">
        <v>5</v>
      </c>
      <c r="B11" s="154" t="s">
        <v>6</v>
      </c>
      <c r="C11" s="153" t="s">
        <v>117</v>
      </c>
      <c r="D11" s="153"/>
    </row>
    <row r="12" spans="1:25">
      <c r="A12" s="154"/>
      <c r="B12" s="154"/>
      <c r="C12" s="133" t="s">
        <v>118</v>
      </c>
      <c r="D12" s="134" t="s">
        <v>119</v>
      </c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</row>
    <row r="13" spans="1:25" s="81" customFormat="1">
      <c r="A13" s="79">
        <v>1</v>
      </c>
      <c r="B13" s="80">
        <v>2</v>
      </c>
      <c r="C13" s="132">
        <v>3</v>
      </c>
      <c r="D13" s="77">
        <v>4</v>
      </c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</row>
    <row r="14" spans="1:25" s="81" customFormat="1" ht="14.25">
      <c r="A14" s="13" t="s">
        <v>8</v>
      </c>
      <c r="B14" s="82" t="s">
        <v>9</v>
      </c>
      <c r="C14" s="116">
        <f>C15+C16+C21+C25+C27+C30+C31+C34+C37+C40+C42+C43</f>
        <v>44166</v>
      </c>
      <c r="D14" s="15">
        <f>D15+D16+D21+D25+D27+D30+D31+D34+D37+D40+D42+D43</f>
        <v>46714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</row>
    <row r="15" spans="1:25" s="81" customFormat="1" ht="14.25">
      <c r="A15" s="13" t="s">
        <v>10</v>
      </c>
      <c r="B15" s="82" t="s">
        <v>11</v>
      </c>
      <c r="C15" s="116">
        <v>29114</v>
      </c>
      <c r="D15" s="15">
        <v>31152</v>
      </c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</row>
    <row r="16" spans="1:25" s="81" customFormat="1" ht="32.25" customHeight="1">
      <c r="A16" s="13" t="s">
        <v>12</v>
      </c>
      <c r="B16" s="82" t="s">
        <v>13</v>
      </c>
      <c r="C16" s="116">
        <f>C18+C17+C19+C20</f>
        <v>9956</v>
      </c>
      <c r="D16" s="15">
        <f>D18+D17+D19+D20</f>
        <v>10358</v>
      </c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</row>
    <row r="17" spans="1:25" s="81" customFormat="1" ht="29.25" customHeight="1">
      <c r="A17" s="16" t="s">
        <v>14</v>
      </c>
      <c r="B17" s="83" t="s">
        <v>15</v>
      </c>
      <c r="C17" s="117">
        <v>3953</v>
      </c>
      <c r="D17" s="19">
        <v>4112</v>
      </c>
      <c r="E17" s="84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</row>
    <row r="18" spans="1:25" s="81" customFormat="1" ht="75">
      <c r="A18" s="16" t="s">
        <v>16</v>
      </c>
      <c r="B18" s="83" t="s">
        <v>17</v>
      </c>
      <c r="C18" s="117">
        <v>40</v>
      </c>
      <c r="D18" s="19">
        <v>41</v>
      </c>
      <c r="E18" s="84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</row>
    <row r="19" spans="1:25" s="81" customFormat="1" ht="60">
      <c r="A19" s="16" t="s">
        <v>18</v>
      </c>
      <c r="B19" s="83" t="s">
        <v>19</v>
      </c>
      <c r="C19" s="117">
        <v>5963</v>
      </c>
      <c r="D19" s="19">
        <v>6205</v>
      </c>
      <c r="E19" s="84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</row>
    <row r="20" spans="1:25" s="81" customFormat="1" ht="60" hidden="1">
      <c r="A20" s="16" t="s">
        <v>20</v>
      </c>
      <c r="B20" s="83" t="s">
        <v>21</v>
      </c>
      <c r="C20" s="117"/>
      <c r="D20" s="19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</row>
    <row r="21" spans="1:25" s="81" customFormat="1" ht="14.25">
      <c r="A21" s="13" t="s">
        <v>22</v>
      </c>
      <c r="B21" s="82" t="s">
        <v>23</v>
      </c>
      <c r="C21" s="116">
        <f>C22+C23+C24</f>
        <v>1640</v>
      </c>
      <c r="D21" s="15">
        <f>D22+D23+D24</f>
        <v>1664</v>
      </c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</row>
    <row r="22" spans="1:25" s="81" customFormat="1" ht="30">
      <c r="A22" s="16" t="s">
        <v>24</v>
      </c>
      <c r="B22" s="83" t="s">
        <v>25</v>
      </c>
      <c r="C22" s="117">
        <v>0</v>
      </c>
      <c r="D22" s="19">
        <v>0</v>
      </c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</row>
    <row r="23" spans="1:25" s="81" customFormat="1">
      <c r="A23" s="16" t="s">
        <v>26</v>
      </c>
      <c r="B23" s="83" t="s">
        <v>27</v>
      </c>
      <c r="C23" s="117">
        <v>132</v>
      </c>
      <c r="D23" s="19">
        <v>133</v>
      </c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</row>
    <row r="24" spans="1:25" s="81" customFormat="1" ht="30">
      <c r="A24" s="16" t="s">
        <v>28</v>
      </c>
      <c r="B24" s="83" t="s">
        <v>29</v>
      </c>
      <c r="C24" s="117">
        <v>1508</v>
      </c>
      <c r="D24" s="19">
        <v>1531</v>
      </c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</row>
    <row r="25" spans="1:25" s="81" customFormat="1" ht="14.25">
      <c r="A25" s="13" t="s">
        <v>30</v>
      </c>
      <c r="B25" s="82" t="s">
        <v>31</v>
      </c>
      <c r="C25" s="116">
        <f>C26</f>
        <v>878</v>
      </c>
      <c r="D25" s="15">
        <f>D26</f>
        <v>904</v>
      </c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</row>
    <row r="26" spans="1:25" s="81" customFormat="1">
      <c r="A26" s="16" t="s">
        <v>32</v>
      </c>
      <c r="B26" s="83" t="s">
        <v>33</v>
      </c>
      <c r="C26" s="116">
        <v>878</v>
      </c>
      <c r="D26" s="15">
        <v>904</v>
      </c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</row>
    <row r="27" spans="1:25" s="81" customFormat="1" ht="28.5">
      <c r="A27" s="13" t="s">
        <v>34</v>
      </c>
      <c r="B27" s="82" t="s">
        <v>35</v>
      </c>
      <c r="C27" s="116">
        <f>C28+C29</f>
        <v>0</v>
      </c>
      <c r="D27" s="15">
        <f>D28+D29</f>
        <v>0</v>
      </c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</row>
    <row r="28" spans="1:25" s="81" customFormat="1">
      <c r="A28" s="16" t="s">
        <v>36</v>
      </c>
      <c r="B28" s="83" t="s">
        <v>37</v>
      </c>
      <c r="C28" s="117"/>
      <c r="D28" s="19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</row>
    <row r="29" spans="1:25" s="81" customFormat="1" ht="30">
      <c r="A29" s="16" t="s">
        <v>38</v>
      </c>
      <c r="B29" s="20" t="s">
        <v>39</v>
      </c>
      <c r="C29" s="117"/>
      <c r="D29" s="19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</row>
    <row r="30" spans="1:25" s="81" customFormat="1" ht="14.25">
      <c r="A30" s="13" t="s">
        <v>40</v>
      </c>
      <c r="B30" s="21" t="s">
        <v>41</v>
      </c>
      <c r="C30" s="116">
        <v>514</v>
      </c>
      <c r="D30" s="15">
        <v>519</v>
      </c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</row>
    <row r="31" spans="1:25" s="81" customFormat="1" ht="42.75">
      <c r="A31" s="13" t="s">
        <v>42</v>
      </c>
      <c r="B31" s="21" t="s">
        <v>43</v>
      </c>
      <c r="C31" s="116">
        <f>C32+C33</f>
        <v>715</v>
      </c>
      <c r="D31" s="15">
        <f>D32+D33</f>
        <v>717</v>
      </c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</row>
    <row r="32" spans="1:25" s="81" customFormat="1" ht="60">
      <c r="A32" s="16" t="s">
        <v>44</v>
      </c>
      <c r="B32" s="20" t="s">
        <v>45</v>
      </c>
      <c r="C32" s="118">
        <v>165</v>
      </c>
      <c r="D32" s="22">
        <v>167</v>
      </c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</row>
    <row r="33" spans="1:15" s="81" customFormat="1" ht="75">
      <c r="A33" s="85">
        <v>1.11090450500001E+16</v>
      </c>
      <c r="B33" s="86" t="s">
        <v>46</v>
      </c>
      <c r="C33" s="119">
        <v>550</v>
      </c>
      <c r="D33" s="24">
        <v>550</v>
      </c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</row>
    <row r="34" spans="1:15" s="81" customFormat="1" ht="28.5">
      <c r="A34" s="13" t="s">
        <v>47</v>
      </c>
      <c r="B34" s="21" t="s">
        <v>48</v>
      </c>
      <c r="C34" s="119">
        <f>C35+C36</f>
        <v>302</v>
      </c>
      <c r="D34" s="24">
        <f>D35+D36</f>
        <v>311</v>
      </c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</row>
    <row r="35" spans="1:15" s="81" customFormat="1" ht="30">
      <c r="A35" s="16" t="s">
        <v>49</v>
      </c>
      <c r="B35" s="20" t="s">
        <v>50</v>
      </c>
      <c r="C35" s="119">
        <v>302</v>
      </c>
      <c r="D35" s="24">
        <v>311</v>
      </c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</row>
    <row r="36" spans="1:15" s="81" customFormat="1">
      <c r="A36" s="16" t="s">
        <v>51</v>
      </c>
      <c r="B36" s="20" t="s">
        <v>52</v>
      </c>
      <c r="C36" s="119"/>
      <c r="D36" s="24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</row>
    <row r="37" spans="1:15" s="81" customFormat="1" ht="28.5">
      <c r="A37" s="13" t="s">
        <v>53</v>
      </c>
      <c r="B37" s="21" t="s">
        <v>54</v>
      </c>
      <c r="C37" s="119">
        <f>C38+C39</f>
        <v>0</v>
      </c>
      <c r="D37" s="24">
        <f>D38+D39</f>
        <v>0</v>
      </c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</row>
    <row r="38" spans="1:15" s="81" customFormat="1" ht="30">
      <c r="A38" s="16" t="s">
        <v>55</v>
      </c>
      <c r="B38" s="20" t="s">
        <v>56</v>
      </c>
      <c r="C38" s="120"/>
      <c r="D38" s="25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</row>
    <row r="39" spans="1:15" s="81" customFormat="1" ht="30">
      <c r="A39" s="16" t="s">
        <v>57</v>
      </c>
      <c r="B39" s="20" t="s">
        <v>58</v>
      </c>
      <c r="C39" s="119"/>
      <c r="D39" s="24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</row>
    <row r="40" spans="1:15" s="81" customFormat="1" ht="28.5">
      <c r="A40" s="13" t="s">
        <v>59</v>
      </c>
      <c r="B40" s="21" t="s">
        <v>60</v>
      </c>
      <c r="C40" s="119">
        <f>C41</f>
        <v>140</v>
      </c>
      <c r="D40" s="24">
        <f>D41</f>
        <v>150</v>
      </c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</row>
    <row r="41" spans="1:15" s="81" customFormat="1" ht="30">
      <c r="A41" s="26">
        <v>1.14060000000004E+16</v>
      </c>
      <c r="B41" s="20" t="s">
        <v>61</v>
      </c>
      <c r="C41" s="120">
        <v>140</v>
      </c>
      <c r="D41" s="25">
        <v>150</v>
      </c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</row>
    <row r="42" spans="1:15" s="81" customFormat="1" ht="14.25">
      <c r="A42" s="13" t="s">
        <v>62</v>
      </c>
      <c r="B42" s="21" t="s">
        <v>63</v>
      </c>
      <c r="C42" s="119">
        <v>907</v>
      </c>
      <c r="D42" s="24">
        <v>939</v>
      </c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</row>
    <row r="43" spans="1:15" s="81" customFormat="1" ht="14.25">
      <c r="A43" s="13" t="s">
        <v>64</v>
      </c>
      <c r="B43" s="27" t="s">
        <v>65</v>
      </c>
      <c r="C43" s="119">
        <f>C44</f>
        <v>0</v>
      </c>
      <c r="D43" s="24">
        <f>D44</f>
        <v>0</v>
      </c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</row>
    <row r="44" spans="1:15" s="81" customFormat="1" ht="19.5" customHeight="1">
      <c r="A44" s="16" t="s">
        <v>66</v>
      </c>
      <c r="B44" s="28" t="s">
        <v>67</v>
      </c>
      <c r="C44" s="119"/>
      <c r="D44" s="24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</row>
    <row r="45" spans="1:15" s="89" customFormat="1" ht="20.25" customHeight="1">
      <c r="A45" s="13" t="s">
        <v>68</v>
      </c>
      <c r="B45" s="87" t="s">
        <v>69</v>
      </c>
      <c r="C45" s="135">
        <f>C46</f>
        <v>412574.4</v>
      </c>
      <c r="D45" s="88">
        <f>D47+D50+D62+D75</f>
        <v>410566.89999999997</v>
      </c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</row>
    <row r="46" spans="1:15" s="92" customFormat="1" ht="30">
      <c r="A46" s="32" t="s">
        <v>70</v>
      </c>
      <c r="B46" s="90" t="s">
        <v>71</v>
      </c>
      <c r="C46" s="136">
        <f>C47+C50+C62+C75</f>
        <v>412574.4</v>
      </c>
      <c r="D46" s="91">
        <f>D47+D50+D62+D75</f>
        <v>410566.89999999997</v>
      </c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</row>
    <row r="47" spans="1:15" s="94" customFormat="1" ht="28.5" customHeight="1">
      <c r="A47" s="39" t="s">
        <v>72</v>
      </c>
      <c r="B47" s="93" t="s">
        <v>73</v>
      </c>
      <c r="C47" s="135">
        <f>C48+C49</f>
        <v>119160.6</v>
      </c>
      <c r="D47" s="88">
        <f>D48+D49</f>
        <v>118496.8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</row>
    <row r="48" spans="1:15" s="92" customFormat="1" ht="30">
      <c r="A48" s="95" t="s">
        <v>74</v>
      </c>
      <c r="B48" s="96" t="s">
        <v>75</v>
      </c>
      <c r="C48" s="137">
        <v>105958</v>
      </c>
      <c r="D48" s="138">
        <v>105367.7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</row>
    <row r="49" spans="1:15" s="92" customFormat="1" ht="30">
      <c r="A49" s="95" t="s">
        <v>76</v>
      </c>
      <c r="B49" s="96" t="s">
        <v>77</v>
      </c>
      <c r="C49" s="137">
        <v>13202.6</v>
      </c>
      <c r="D49" s="138">
        <v>13129.1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</row>
    <row r="50" spans="1:15" s="94" customFormat="1" ht="38.25" customHeight="1">
      <c r="A50" s="39" t="s">
        <v>78</v>
      </c>
      <c r="B50" s="93" t="s">
        <v>79</v>
      </c>
      <c r="C50" s="135">
        <f>C53+C54+C55+C56+C57+C58+C59+C60+C61</f>
        <v>25021.100000000002</v>
      </c>
      <c r="D50" s="88">
        <f>D53+D54+D55+D56+D57+D58+D59+D60+D61</f>
        <v>24881.800000000003</v>
      </c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</row>
    <row r="51" spans="1:15" s="94" customFormat="1" ht="60.75" hidden="1" customHeight="1">
      <c r="A51" s="68" t="s">
        <v>80</v>
      </c>
      <c r="B51" s="97" t="s">
        <v>81</v>
      </c>
      <c r="C51" s="136"/>
      <c r="D51" s="91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</row>
    <row r="52" spans="1:15" s="94" customFormat="1" ht="106.5" hidden="1" customHeight="1">
      <c r="A52" s="68" t="s">
        <v>82</v>
      </c>
      <c r="B52" s="97" t="s">
        <v>83</v>
      </c>
      <c r="C52" s="136"/>
      <c r="D52" s="91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</row>
    <row r="53" spans="1:15" s="94" customFormat="1" ht="75">
      <c r="A53" s="68" t="s">
        <v>84</v>
      </c>
      <c r="B53" s="98" t="s">
        <v>97</v>
      </c>
      <c r="C53" s="137">
        <v>2232.9</v>
      </c>
      <c r="D53" s="138">
        <v>2220.5</v>
      </c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</row>
    <row r="54" spans="1:15" s="94" customFormat="1" ht="38.25">
      <c r="A54" s="68" t="s">
        <v>84</v>
      </c>
      <c r="B54" s="99" t="s">
        <v>98</v>
      </c>
      <c r="C54" s="137">
        <v>853.6</v>
      </c>
      <c r="D54" s="138">
        <v>848.9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s="94" customFormat="1" ht="25.5">
      <c r="A55" s="68" t="s">
        <v>84</v>
      </c>
      <c r="B55" s="99" t="s">
        <v>99</v>
      </c>
      <c r="C55" s="137">
        <v>13543.4</v>
      </c>
      <c r="D55" s="138">
        <v>13468</v>
      </c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  <row r="56" spans="1:15" s="94" customFormat="1" ht="45.75" customHeight="1">
      <c r="A56" s="68" t="s">
        <v>125</v>
      </c>
      <c r="B56" s="99" t="s">
        <v>100</v>
      </c>
      <c r="C56" s="137">
        <v>1807.1</v>
      </c>
      <c r="D56" s="138">
        <v>1797</v>
      </c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</row>
    <row r="57" spans="1:15" s="94" customFormat="1" ht="31.5" customHeight="1">
      <c r="A57" s="100" t="s">
        <v>133</v>
      </c>
      <c r="B57" s="101" t="s">
        <v>101</v>
      </c>
      <c r="C57" s="139">
        <v>2</v>
      </c>
      <c r="D57" s="140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</row>
    <row r="58" spans="1:15" s="94" customFormat="1" ht="25.5">
      <c r="A58" s="68" t="s">
        <v>126</v>
      </c>
      <c r="B58" s="99" t="s">
        <v>102</v>
      </c>
      <c r="C58" s="139">
        <v>1478.3</v>
      </c>
      <c r="D58" s="140">
        <v>1470.1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</row>
    <row r="59" spans="1:15" s="94" customFormat="1" ht="25.5">
      <c r="A59" s="68" t="s">
        <v>84</v>
      </c>
      <c r="B59" s="102" t="s">
        <v>103</v>
      </c>
      <c r="C59" s="139">
        <v>1888.4</v>
      </c>
      <c r="D59" s="140">
        <v>1877.9</v>
      </c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</row>
    <row r="60" spans="1:15" s="94" customFormat="1" ht="25.5">
      <c r="A60" s="68" t="s">
        <v>127</v>
      </c>
      <c r="B60" s="101" t="s">
        <v>104</v>
      </c>
      <c r="C60" s="137">
        <v>3215.4</v>
      </c>
      <c r="D60" s="138">
        <v>3197.4</v>
      </c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</row>
    <row r="61" spans="1:15" s="94" customFormat="1" ht="22.5" hidden="1" customHeight="1">
      <c r="A61" s="68" t="s">
        <v>84</v>
      </c>
      <c r="B61" s="97" t="s">
        <v>85</v>
      </c>
      <c r="C61" s="136"/>
      <c r="D61" s="91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</row>
    <row r="62" spans="1:15" s="94" customFormat="1" ht="24.75" customHeight="1">
      <c r="A62" s="39" t="s">
        <v>86</v>
      </c>
      <c r="B62" s="93" t="s">
        <v>87</v>
      </c>
      <c r="C62" s="135">
        <f>C63+C64+C65+C66+C70+C71+C72+C73+C74</f>
        <v>266497.90000000002</v>
      </c>
      <c r="D62" s="88">
        <f>D63+D64+D65+D66+D70+D71+D72+D73+D74</f>
        <v>265162.5</v>
      </c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</row>
    <row r="63" spans="1:15" s="92" customFormat="1" ht="45">
      <c r="A63" s="32" t="s">
        <v>130</v>
      </c>
      <c r="B63" s="103" t="s">
        <v>108</v>
      </c>
      <c r="C63" s="141">
        <v>17.7</v>
      </c>
      <c r="D63" s="142">
        <v>17.600000000000001</v>
      </c>
    </row>
    <row r="64" spans="1:15" s="92" customFormat="1" ht="47.25" customHeight="1">
      <c r="A64" s="32" t="s">
        <v>128</v>
      </c>
      <c r="B64" s="98" t="s">
        <v>109</v>
      </c>
      <c r="C64" s="141">
        <v>10.7</v>
      </c>
      <c r="D64" s="142">
        <v>10.6</v>
      </c>
    </row>
    <row r="65" spans="1:15" s="92" customFormat="1" ht="31.5" customHeight="1">
      <c r="A65" s="32" t="s">
        <v>131</v>
      </c>
      <c r="B65" s="98" t="s">
        <v>110</v>
      </c>
      <c r="C65" s="141">
        <v>4615.2</v>
      </c>
      <c r="D65" s="142">
        <v>4589.5</v>
      </c>
    </row>
    <row r="66" spans="1:15" s="92" customFormat="1" ht="31.5" customHeight="1">
      <c r="A66" s="32" t="s">
        <v>129</v>
      </c>
      <c r="B66" s="104" t="s">
        <v>111</v>
      </c>
      <c r="C66" s="143">
        <f>C68+C69</f>
        <v>307.8</v>
      </c>
      <c r="D66" s="144">
        <f>D68+D69</f>
        <v>306</v>
      </c>
    </row>
    <row r="67" spans="1:15" s="92" customFormat="1" ht="17.25" customHeight="1">
      <c r="A67" s="32"/>
      <c r="B67" s="105" t="s">
        <v>105</v>
      </c>
      <c r="C67" s="137"/>
      <c r="D67" s="138"/>
    </row>
    <row r="68" spans="1:15" s="92" customFormat="1" ht="14.25" customHeight="1">
      <c r="A68" s="32"/>
      <c r="B68" s="105" t="s">
        <v>106</v>
      </c>
      <c r="C68" s="137">
        <v>219.4</v>
      </c>
      <c r="D68" s="138">
        <v>218.1</v>
      </c>
    </row>
    <row r="69" spans="1:15" s="92" customFormat="1" ht="14.25" customHeight="1">
      <c r="A69" s="32"/>
      <c r="B69" s="105" t="s">
        <v>112</v>
      </c>
      <c r="C69" s="137">
        <v>88.4</v>
      </c>
      <c r="D69" s="138">
        <v>87.9</v>
      </c>
    </row>
    <row r="70" spans="1:15" s="92" customFormat="1" ht="75.75" customHeight="1">
      <c r="A70" s="95" t="s">
        <v>135</v>
      </c>
      <c r="B70" s="98" t="s">
        <v>113</v>
      </c>
      <c r="C70" s="141">
        <v>3190.8</v>
      </c>
      <c r="D70" s="142">
        <v>3173</v>
      </c>
    </row>
    <row r="71" spans="1:15" s="92" customFormat="1" ht="111" customHeight="1">
      <c r="A71" s="32" t="s">
        <v>132</v>
      </c>
      <c r="B71" s="98" t="s">
        <v>114</v>
      </c>
      <c r="C71" s="141">
        <v>20434</v>
      </c>
      <c r="D71" s="142">
        <v>20320.2</v>
      </c>
    </row>
    <row r="72" spans="1:15" s="92" customFormat="1" ht="31.5" customHeight="1">
      <c r="A72" s="95" t="s">
        <v>136</v>
      </c>
      <c r="B72" s="98" t="s">
        <v>115</v>
      </c>
      <c r="C72" s="141">
        <v>12017.3</v>
      </c>
      <c r="D72" s="142">
        <v>11950.3</v>
      </c>
    </row>
    <row r="73" spans="1:15" s="92" customFormat="1" ht="65.25" customHeight="1">
      <c r="A73" s="100" t="s">
        <v>134</v>
      </c>
      <c r="B73" s="106" t="s">
        <v>116</v>
      </c>
      <c r="C73" s="141">
        <v>26850.6</v>
      </c>
      <c r="D73" s="142">
        <v>26850.6</v>
      </c>
    </row>
    <row r="74" spans="1:15" s="107" customFormat="1" ht="30.75" customHeight="1">
      <c r="A74" s="145" t="s">
        <v>139</v>
      </c>
      <c r="B74" s="146" t="s">
        <v>138</v>
      </c>
      <c r="C74" s="147">
        <f>142+1849.3+1071.7+90.2+605.9+544.2+54.1+1007.4+4141.7+4575.4+2248.5+1.9+182721.5</f>
        <v>199053.8</v>
      </c>
      <c r="D74" s="148">
        <f>141.2+1839+1065.8+89.7+602.3+541.4+53.8+1001.7+4118.6+4549.9+2235.9+1.9+181703.5</f>
        <v>197944.7</v>
      </c>
    </row>
    <row r="75" spans="1:15" s="94" customFormat="1" ht="25.5" customHeight="1">
      <c r="A75" s="39" t="s">
        <v>88</v>
      </c>
      <c r="B75" s="108" t="s">
        <v>89</v>
      </c>
      <c r="C75" s="135">
        <f>C76</f>
        <v>1894.8</v>
      </c>
      <c r="D75" s="88">
        <f>D76</f>
        <v>2025.8</v>
      </c>
    </row>
    <row r="76" spans="1:15" s="94" customFormat="1" ht="60">
      <c r="A76" s="68" t="s">
        <v>90</v>
      </c>
      <c r="B76" s="109" t="s">
        <v>91</v>
      </c>
      <c r="C76" s="136">
        <f>1855.8+39</f>
        <v>1894.8</v>
      </c>
      <c r="D76" s="91">
        <f>1986.2+39.6</f>
        <v>2025.8</v>
      </c>
    </row>
    <row r="77" spans="1:15" s="76" customFormat="1" ht="24" customHeight="1">
      <c r="A77" s="110"/>
      <c r="B77" s="111" t="s">
        <v>92</v>
      </c>
      <c r="C77" s="158">
        <f>C14+C45</f>
        <v>456740.4</v>
      </c>
      <c r="D77" s="159">
        <f>D14+D45</f>
        <v>457280.89999999997</v>
      </c>
      <c r="E77" s="115"/>
    </row>
    <row r="78" spans="1:15" s="113" customFormat="1" ht="12.75">
      <c r="A78" s="61" t="s">
        <v>93</v>
      </c>
      <c r="B78" s="61"/>
      <c r="C78" s="149"/>
      <c r="D78" s="150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</row>
    <row r="79" spans="1:15" s="113" customFormat="1" ht="12.75">
      <c r="A79" s="61" t="s">
        <v>94</v>
      </c>
      <c r="B79" s="64"/>
      <c r="C79" s="149"/>
      <c r="D79" s="150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</row>
    <row r="80" spans="1:15">
      <c r="B80" s="114"/>
    </row>
    <row r="81" spans="2:2">
      <c r="B81" s="114"/>
    </row>
    <row r="82" spans="2:2">
      <c r="B82" s="114"/>
    </row>
    <row r="83" spans="2:2">
      <c r="B83" s="114"/>
    </row>
    <row r="84" spans="2:2">
      <c r="B84" s="114"/>
    </row>
    <row r="85" spans="2:2">
      <c r="B85" s="114"/>
    </row>
    <row r="86" spans="2:2">
      <c r="B86" s="114"/>
    </row>
    <row r="87" spans="2:2">
      <c r="B87" s="114"/>
    </row>
    <row r="88" spans="2:2">
      <c r="B88" s="114"/>
    </row>
    <row r="89" spans="2:2">
      <c r="B89" s="114"/>
    </row>
    <row r="90" spans="2:2">
      <c r="B90" s="114"/>
    </row>
    <row r="91" spans="2:2">
      <c r="B91" s="114"/>
    </row>
    <row r="92" spans="2:2">
      <c r="B92" s="114"/>
    </row>
    <row r="93" spans="2:2">
      <c r="B93" s="114"/>
    </row>
    <row r="94" spans="2:2">
      <c r="B94" s="114"/>
    </row>
    <row r="95" spans="2:2">
      <c r="B95" s="114"/>
    </row>
    <row r="96" spans="2:2">
      <c r="B96" s="114"/>
    </row>
    <row r="97" spans="2:2">
      <c r="B97" s="114"/>
    </row>
    <row r="98" spans="2:2">
      <c r="B98" s="114"/>
    </row>
    <row r="99" spans="2:2">
      <c r="B99" s="114"/>
    </row>
    <row r="100" spans="2:2">
      <c r="B100" s="114"/>
    </row>
    <row r="101" spans="2:2">
      <c r="B101" s="114"/>
    </row>
    <row r="102" spans="2:2">
      <c r="B102" s="114"/>
    </row>
    <row r="103" spans="2:2">
      <c r="B103" s="114"/>
    </row>
    <row r="104" spans="2:2">
      <c r="B104" s="114"/>
    </row>
    <row r="105" spans="2:2">
      <c r="B105" s="114"/>
    </row>
    <row r="106" spans="2:2">
      <c r="B106" s="114"/>
    </row>
    <row r="107" spans="2:2">
      <c r="B107" s="114"/>
    </row>
    <row r="108" spans="2:2">
      <c r="B108" s="114"/>
    </row>
    <row r="109" spans="2:2">
      <c r="B109" s="114"/>
    </row>
    <row r="110" spans="2:2">
      <c r="B110" s="114"/>
    </row>
    <row r="111" spans="2:2">
      <c r="B111" s="114"/>
    </row>
    <row r="112" spans="2:2">
      <c r="B112" s="114"/>
    </row>
    <row r="113" spans="2:2">
      <c r="B113" s="114"/>
    </row>
    <row r="114" spans="2:2">
      <c r="B114" s="114"/>
    </row>
    <row r="115" spans="2:2">
      <c r="B115" s="114"/>
    </row>
    <row r="116" spans="2:2">
      <c r="B116" s="114"/>
    </row>
    <row r="117" spans="2:2">
      <c r="B117" s="114"/>
    </row>
    <row r="118" spans="2:2">
      <c r="B118" s="114"/>
    </row>
    <row r="119" spans="2:2">
      <c r="B119" s="114"/>
    </row>
    <row r="120" spans="2:2">
      <c r="B120" s="114"/>
    </row>
    <row r="121" spans="2:2">
      <c r="B121" s="114"/>
    </row>
    <row r="122" spans="2:2">
      <c r="B122" s="114"/>
    </row>
    <row r="123" spans="2:2">
      <c r="B123" s="114"/>
    </row>
    <row r="124" spans="2:2">
      <c r="B124" s="114"/>
    </row>
    <row r="125" spans="2:2">
      <c r="B125" s="114"/>
    </row>
    <row r="126" spans="2:2">
      <c r="B126" s="114"/>
    </row>
    <row r="127" spans="2:2">
      <c r="B127" s="114"/>
    </row>
    <row r="128" spans="2:2">
      <c r="B128" s="114"/>
    </row>
    <row r="129" spans="2:2">
      <c r="B129" s="114"/>
    </row>
    <row r="130" spans="2:2">
      <c r="B130" s="114"/>
    </row>
    <row r="131" spans="2:2">
      <c r="B131" s="114"/>
    </row>
    <row r="132" spans="2:2">
      <c r="B132" s="114"/>
    </row>
    <row r="133" spans="2:2">
      <c r="B133" s="114"/>
    </row>
    <row r="134" spans="2:2">
      <c r="B134" s="114"/>
    </row>
    <row r="135" spans="2:2">
      <c r="B135" s="114"/>
    </row>
    <row r="136" spans="2:2">
      <c r="B136" s="114"/>
    </row>
    <row r="137" spans="2:2">
      <c r="B137" s="114"/>
    </row>
    <row r="138" spans="2:2">
      <c r="B138" s="114"/>
    </row>
    <row r="139" spans="2:2">
      <c r="B139" s="114"/>
    </row>
    <row r="140" spans="2:2">
      <c r="B140" s="114"/>
    </row>
    <row r="141" spans="2:2">
      <c r="B141" s="114"/>
    </row>
    <row r="142" spans="2:2">
      <c r="B142" s="114"/>
    </row>
    <row r="143" spans="2:2">
      <c r="B143" s="114"/>
    </row>
    <row r="144" spans="2:2">
      <c r="B144" s="114"/>
    </row>
    <row r="145" spans="2:2">
      <c r="B145" s="114"/>
    </row>
    <row r="146" spans="2:2">
      <c r="B146" s="114"/>
    </row>
    <row r="147" spans="2:2">
      <c r="B147" s="114"/>
    </row>
    <row r="148" spans="2:2">
      <c r="B148" s="114"/>
    </row>
    <row r="149" spans="2:2">
      <c r="B149" s="114"/>
    </row>
    <row r="150" spans="2:2">
      <c r="B150" s="114"/>
    </row>
    <row r="151" spans="2:2">
      <c r="B151" s="114"/>
    </row>
    <row r="152" spans="2:2">
      <c r="B152" s="114"/>
    </row>
    <row r="153" spans="2:2">
      <c r="B153" s="114"/>
    </row>
    <row r="154" spans="2:2">
      <c r="B154" s="114"/>
    </row>
    <row r="155" spans="2:2">
      <c r="B155" s="114"/>
    </row>
    <row r="156" spans="2:2">
      <c r="B156" s="114"/>
    </row>
    <row r="157" spans="2:2">
      <c r="B157" s="114"/>
    </row>
    <row r="158" spans="2:2">
      <c r="B158" s="114"/>
    </row>
    <row r="159" spans="2:2">
      <c r="B159" s="114"/>
    </row>
    <row r="160" spans="2:2">
      <c r="B160" s="114"/>
    </row>
    <row r="161" spans="2:2">
      <c r="B161" s="114"/>
    </row>
    <row r="162" spans="2:2">
      <c r="B162" s="114"/>
    </row>
    <row r="163" spans="2:2">
      <c r="B163" s="114"/>
    </row>
    <row r="164" spans="2:2">
      <c r="B164" s="114"/>
    </row>
    <row r="165" spans="2:2">
      <c r="B165" s="114"/>
    </row>
    <row r="166" spans="2:2">
      <c r="B166" s="114"/>
    </row>
    <row r="167" spans="2:2">
      <c r="B167" s="114"/>
    </row>
    <row r="168" spans="2:2">
      <c r="B168" s="114"/>
    </row>
    <row r="169" spans="2:2">
      <c r="B169" s="114"/>
    </row>
    <row r="170" spans="2:2">
      <c r="B170" s="114"/>
    </row>
    <row r="171" spans="2:2">
      <c r="B171" s="114"/>
    </row>
    <row r="172" spans="2:2">
      <c r="B172" s="114"/>
    </row>
    <row r="173" spans="2:2">
      <c r="B173" s="114"/>
    </row>
    <row r="174" spans="2:2">
      <c r="B174" s="114"/>
    </row>
    <row r="175" spans="2:2">
      <c r="B175" s="114"/>
    </row>
    <row r="176" spans="2:2">
      <c r="B176" s="114"/>
    </row>
    <row r="177" spans="2:2">
      <c r="B177" s="114"/>
    </row>
    <row r="178" spans="2:2">
      <c r="B178" s="114"/>
    </row>
    <row r="179" spans="2:2">
      <c r="B179" s="114"/>
    </row>
    <row r="180" spans="2:2">
      <c r="B180" s="114"/>
    </row>
    <row r="181" spans="2:2">
      <c r="B181" s="114"/>
    </row>
    <row r="182" spans="2:2">
      <c r="B182" s="114"/>
    </row>
    <row r="183" spans="2:2">
      <c r="B183" s="114"/>
    </row>
    <row r="184" spans="2:2">
      <c r="B184" s="114"/>
    </row>
    <row r="185" spans="2:2">
      <c r="B185" s="114"/>
    </row>
    <row r="186" spans="2:2">
      <c r="B186" s="114"/>
    </row>
    <row r="187" spans="2:2">
      <c r="B187" s="114"/>
    </row>
    <row r="188" spans="2:2">
      <c r="B188" s="114"/>
    </row>
    <row r="189" spans="2:2">
      <c r="B189" s="114"/>
    </row>
    <row r="190" spans="2:2">
      <c r="B190" s="114"/>
    </row>
    <row r="191" spans="2:2">
      <c r="B191" s="114"/>
    </row>
    <row r="192" spans="2:2">
      <c r="B192" s="114"/>
    </row>
    <row r="193" spans="2:2">
      <c r="B193" s="114"/>
    </row>
    <row r="194" spans="2:2">
      <c r="B194" s="114"/>
    </row>
    <row r="195" spans="2:2">
      <c r="B195" s="114"/>
    </row>
    <row r="196" spans="2:2">
      <c r="B196" s="114"/>
    </row>
    <row r="197" spans="2:2">
      <c r="B197" s="114"/>
    </row>
    <row r="198" spans="2:2">
      <c r="B198" s="114"/>
    </row>
    <row r="199" spans="2:2">
      <c r="B199" s="114"/>
    </row>
    <row r="200" spans="2:2">
      <c r="B200" s="114"/>
    </row>
    <row r="201" spans="2:2">
      <c r="B201" s="114"/>
    </row>
    <row r="202" spans="2:2">
      <c r="B202" s="114"/>
    </row>
    <row r="203" spans="2:2">
      <c r="B203" s="114"/>
    </row>
    <row r="204" spans="2:2">
      <c r="B204" s="114"/>
    </row>
    <row r="205" spans="2:2">
      <c r="B205" s="114"/>
    </row>
    <row r="206" spans="2:2">
      <c r="B206" s="114"/>
    </row>
    <row r="207" spans="2:2">
      <c r="B207" s="114"/>
    </row>
    <row r="208" spans="2:2">
      <c r="B208" s="114"/>
    </row>
    <row r="209" spans="2:2">
      <c r="B209" s="114"/>
    </row>
    <row r="210" spans="2:2">
      <c r="B210" s="114"/>
    </row>
    <row r="211" spans="2:2">
      <c r="B211" s="114"/>
    </row>
    <row r="212" spans="2:2">
      <c r="B212" s="114"/>
    </row>
    <row r="213" spans="2:2">
      <c r="B213" s="114"/>
    </row>
    <row r="214" spans="2:2">
      <c r="B214" s="114"/>
    </row>
    <row r="215" spans="2:2">
      <c r="B215" s="114"/>
    </row>
    <row r="216" spans="2:2">
      <c r="B216" s="114"/>
    </row>
    <row r="217" spans="2:2">
      <c r="B217" s="114"/>
    </row>
    <row r="218" spans="2:2">
      <c r="B218" s="114"/>
    </row>
    <row r="219" spans="2:2">
      <c r="B219" s="114"/>
    </row>
    <row r="220" spans="2:2">
      <c r="B220" s="114"/>
    </row>
    <row r="221" spans="2:2">
      <c r="B221" s="114"/>
    </row>
    <row r="222" spans="2:2">
      <c r="B222" s="114"/>
    </row>
    <row r="223" spans="2:2">
      <c r="B223" s="114"/>
    </row>
    <row r="224" spans="2:2">
      <c r="B224" s="114"/>
    </row>
    <row r="225" spans="2:2">
      <c r="B225" s="114"/>
    </row>
    <row r="226" spans="2:2">
      <c r="B226" s="114"/>
    </row>
    <row r="227" spans="2:2">
      <c r="B227" s="114"/>
    </row>
    <row r="228" spans="2:2">
      <c r="B228" s="114"/>
    </row>
    <row r="229" spans="2:2">
      <c r="B229" s="114"/>
    </row>
    <row r="230" spans="2:2">
      <c r="B230" s="114"/>
    </row>
    <row r="231" spans="2:2">
      <c r="B231" s="114"/>
    </row>
    <row r="232" spans="2:2">
      <c r="B232" s="114"/>
    </row>
    <row r="233" spans="2:2">
      <c r="B233" s="114"/>
    </row>
    <row r="234" spans="2:2">
      <c r="B234" s="114"/>
    </row>
    <row r="235" spans="2:2">
      <c r="B235" s="114"/>
    </row>
    <row r="236" spans="2:2">
      <c r="B236" s="114"/>
    </row>
    <row r="237" spans="2:2">
      <c r="B237" s="114"/>
    </row>
    <row r="238" spans="2:2">
      <c r="B238" s="114"/>
    </row>
    <row r="239" spans="2:2">
      <c r="B239" s="114"/>
    </row>
  </sheetData>
  <mergeCells count="11">
    <mergeCell ref="C11:D11"/>
    <mergeCell ref="B11:B12"/>
    <mergeCell ref="A11:A12"/>
    <mergeCell ref="A9:D9"/>
    <mergeCell ref="B1:D1"/>
    <mergeCell ref="B2:D2"/>
    <mergeCell ref="B3:D3"/>
    <mergeCell ref="B4:D4"/>
    <mergeCell ref="B5:D5"/>
    <mergeCell ref="A8:D8"/>
    <mergeCell ref="B6:D6"/>
  </mergeCells>
  <pageMargins left="0.7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4</vt:lpstr>
      <vt:lpstr>приложение 5</vt:lpstr>
      <vt:lpstr>'приложение 4'!Заголовки_для_печати</vt:lpstr>
      <vt:lpstr>'приложение 4'!Область_печати</vt:lpstr>
      <vt:lpstr>'приложение 5'!Область_печати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Орлан-ооловна</cp:lastModifiedBy>
  <cp:lastPrinted>2019-12-11T11:08:41Z</cp:lastPrinted>
  <dcterms:created xsi:type="dcterms:W3CDTF">2019-11-01T08:52:36Z</dcterms:created>
  <dcterms:modified xsi:type="dcterms:W3CDTF">2019-12-18T04:55:25Z</dcterms:modified>
</cp:coreProperties>
</file>